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kkeen\OneDrive - The Global Fund\Downloads\"/>
    </mc:Choice>
  </mc:AlternateContent>
  <xr:revisionPtr revIDLastSave="0" documentId="10_ncr:100000_{F8BC34C7-51F9-4E4B-BA69-86277A8F24C9}" xr6:coauthVersionLast="31" xr6:coauthVersionMax="31" xr10:uidLastSave="{00000000-0000-0000-0000-000000000000}"/>
  <workbookProtection workbookPassword="A0D2" lockStructure="1"/>
  <bookViews>
    <workbookView xWindow="1395" yWindow="0" windowWidth="28800" windowHeight="11955" tabRatio="743" xr2:uid="{00000000-000D-0000-FFFF-FFFF00000000}"/>
  </bookViews>
  <sheets>
    <sheet name="Funding Request Tracker PT" sheetId="15" r:id="rId1"/>
    <sheet name="TRP windows" sheetId="1" state="hidden" r:id="rId2"/>
    <sheet name="Country" sheetId="4" state="hidden" r:id="rId3"/>
    <sheet name="Components Master" sheetId="14" state="hidden" r:id="rId4"/>
    <sheet name="Funding Request Copy values" sheetId="12" state="hidden" r:id="rId5"/>
  </sheets>
  <definedNames>
    <definedName name="_xlnm.Print_Area" localSheetId="0">'Funding Request Tracker PT'!$A$4:$J$255</definedName>
    <definedName name="Slicer_Component_Type">#N/A</definedName>
    <definedName name="Slicer_Country">#N/A</definedName>
    <definedName name="Slicer_Portfolio_Categorization">#N/A</definedName>
    <definedName name="Slicer_Region">#N/A</definedName>
    <definedName name="Slicer_TRP_Window1">#N/A</definedName>
  </definedNames>
  <calcPr calcId="179017"/>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4" i="12" l="1"/>
  <c r="BR3" i="12"/>
  <c r="BR5" i="12"/>
  <c r="BR6" i="12"/>
  <c r="BR7" i="12"/>
  <c r="BR8" i="12"/>
  <c r="BR9" i="12"/>
  <c r="BR10" i="12"/>
  <c r="BR11" i="12"/>
  <c r="BR12" i="12"/>
  <c r="BR13" i="12"/>
  <c r="BR14" i="12"/>
  <c r="BR15" i="12"/>
  <c r="BR16" i="12"/>
  <c r="BR17" i="12"/>
  <c r="BR18" i="12"/>
  <c r="BR19" i="12"/>
  <c r="BR20" i="12"/>
  <c r="BR21" i="12"/>
  <c r="BR22" i="12"/>
  <c r="BR23" i="12"/>
  <c r="BR24" i="12"/>
  <c r="BR25" i="12"/>
  <c r="BR26" i="12"/>
  <c r="BR27" i="12"/>
  <c r="BR28" i="12"/>
  <c r="BR29" i="12"/>
  <c r="BR30" i="12"/>
  <c r="BR31" i="12"/>
  <c r="BR32" i="12"/>
  <c r="BR33" i="12"/>
  <c r="BR34" i="12"/>
  <c r="BR35" i="12"/>
  <c r="BR36" i="12"/>
  <c r="BR37" i="12"/>
  <c r="BR38" i="12"/>
  <c r="BR39" i="12"/>
  <c r="BR40" i="12"/>
  <c r="BR41" i="12"/>
  <c r="BR42" i="12"/>
  <c r="BR43" i="12"/>
  <c r="BR44" i="12"/>
  <c r="BR45" i="12"/>
  <c r="BR46" i="12"/>
  <c r="BR47" i="12"/>
  <c r="BR48" i="12"/>
  <c r="BR49" i="12"/>
  <c r="BR50" i="12"/>
  <c r="BR51" i="12"/>
  <c r="BR52" i="12"/>
  <c r="BR53" i="12"/>
  <c r="BR54" i="12"/>
  <c r="BR55" i="12"/>
  <c r="BR56" i="12"/>
  <c r="BR57" i="12"/>
  <c r="BR58" i="12"/>
  <c r="BR59" i="12"/>
  <c r="BR60" i="12"/>
  <c r="BR61" i="12"/>
  <c r="BR62" i="12"/>
  <c r="BR63" i="12"/>
  <c r="BR64" i="12"/>
  <c r="BR65" i="12"/>
  <c r="BR66" i="12"/>
  <c r="BR67" i="12"/>
  <c r="BR68" i="12"/>
  <c r="BR69" i="12"/>
  <c r="BR70" i="12"/>
  <c r="BR71" i="12"/>
  <c r="BR72" i="12"/>
  <c r="BR73" i="12"/>
  <c r="BR74" i="12"/>
  <c r="BR75" i="12"/>
  <c r="BR76" i="12"/>
  <c r="BR77" i="12"/>
  <c r="BR78" i="12"/>
  <c r="BR79" i="12"/>
  <c r="BR80" i="12"/>
  <c r="BR81" i="12"/>
  <c r="BR82" i="12"/>
  <c r="BR83" i="12"/>
  <c r="BR84" i="12"/>
  <c r="BR85" i="12"/>
  <c r="BR86" i="12"/>
  <c r="BR87" i="12"/>
  <c r="BR88" i="12"/>
  <c r="BR89" i="12"/>
  <c r="BR90" i="12"/>
  <c r="BR91" i="12"/>
  <c r="BR92" i="12"/>
  <c r="BR93" i="12"/>
  <c r="BR94" i="12"/>
  <c r="BR95" i="12"/>
  <c r="BR96" i="12"/>
  <c r="BR97" i="12"/>
  <c r="BR98" i="12"/>
  <c r="BR99" i="12"/>
  <c r="BR100" i="12"/>
  <c r="BR101" i="12"/>
  <c r="BR102" i="12"/>
  <c r="BR103" i="12"/>
  <c r="BR104" i="12"/>
  <c r="BR105" i="12"/>
  <c r="BR106" i="12"/>
  <c r="BR107" i="12"/>
  <c r="BR108" i="12"/>
  <c r="BR109" i="12"/>
  <c r="BR110" i="12"/>
  <c r="BR111" i="12"/>
  <c r="BR112" i="12"/>
  <c r="BR113" i="12"/>
  <c r="BR114" i="12"/>
  <c r="BR115" i="12"/>
  <c r="BR116" i="12"/>
  <c r="BR117" i="12"/>
  <c r="BR118" i="12"/>
  <c r="BR119" i="12"/>
  <c r="BR120" i="12"/>
  <c r="BR121" i="12"/>
  <c r="BR122" i="12"/>
  <c r="BR123" i="12"/>
  <c r="BR124" i="12"/>
  <c r="BR125" i="12"/>
  <c r="BR126" i="12"/>
  <c r="BR127" i="12"/>
  <c r="BR128" i="12"/>
  <c r="BR129" i="12"/>
  <c r="BR130" i="12"/>
  <c r="BR131" i="12"/>
  <c r="BR132" i="12"/>
  <c r="BR133" i="12"/>
  <c r="BR134" i="12"/>
  <c r="BR135" i="12"/>
  <c r="BR136" i="12"/>
  <c r="BR137" i="12"/>
  <c r="BR138" i="12"/>
  <c r="BR139" i="12"/>
  <c r="BR140" i="12"/>
  <c r="BR141" i="12"/>
  <c r="BR142" i="12"/>
  <c r="BR143" i="12"/>
  <c r="BR144" i="12"/>
  <c r="BR145" i="12"/>
  <c r="BR146" i="12"/>
  <c r="BR147" i="12"/>
  <c r="BR148" i="12"/>
  <c r="BR149" i="12"/>
  <c r="BR150" i="12"/>
  <c r="BR151" i="12"/>
  <c r="BR152" i="12"/>
  <c r="BR153" i="12"/>
  <c r="BR154" i="12"/>
  <c r="BR155" i="12"/>
  <c r="BR156" i="12"/>
  <c r="BR157" i="12"/>
  <c r="BR158" i="12"/>
  <c r="BR159" i="12"/>
  <c r="BR160" i="12"/>
  <c r="BR161" i="12"/>
  <c r="BR162" i="12"/>
  <c r="BR163" i="12"/>
  <c r="BR164" i="12"/>
  <c r="BR165" i="12"/>
  <c r="BR166" i="12"/>
  <c r="BR167" i="12"/>
  <c r="BR168" i="12"/>
  <c r="BR169" i="12"/>
  <c r="BR170" i="12"/>
  <c r="BR171" i="12"/>
  <c r="BR172" i="12"/>
  <c r="BR173" i="12"/>
  <c r="BR174" i="12"/>
  <c r="BR175" i="12"/>
  <c r="BR176" i="12"/>
  <c r="BR177" i="12"/>
  <c r="BR178" i="12"/>
  <c r="BR179" i="12"/>
  <c r="BR180" i="12"/>
  <c r="BR181" i="12"/>
  <c r="BR182" i="12"/>
  <c r="BR183" i="12"/>
  <c r="BR184" i="12"/>
  <c r="BR185" i="12"/>
  <c r="BR186" i="12"/>
  <c r="BR187" i="12"/>
  <c r="BR188" i="12"/>
  <c r="BR189" i="12"/>
  <c r="BR190" i="12"/>
  <c r="BR191" i="12"/>
  <c r="BR192" i="12"/>
  <c r="BR193" i="12"/>
  <c r="BR194" i="12"/>
  <c r="BR195" i="12"/>
  <c r="BR196" i="12"/>
  <c r="BR197" i="12"/>
  <c r="BR198" i="12"/>
  <c r="BR199" i="12"/>
  <c r="BR200" i="12"/>
  <c r="BR201" i="12"/>
  <c r="BR202" i="12"/>
  <c r="BR203" i="12"/>
  <c r="BR204" i="12"/>
  <c r="BR205" i="12"/>
  <c r="BR206" i="12"/>
  <c r="BR207" i="12"/>
  <c r="BR208" i="12"/>
  <c r="BR209" i="12"/>
  <c r="BR210" i="12"/>
  <c r="BR211" i="12"/>
  <c r="BR212" i="12"/>
  <c r="BR213" i="12"/>
  <c r="BR214" i="12"/>
  <c r="BR215" i="12"/>
  <c r="BR216" i="12"/>
  <c r="BR217" i="12"/>
  <c r="BR218" i="12"/>
  <c r="BR219" i="12"/>
  <c r="BR220" i="12"/>
  <c r="BR221" i="12"/>
  <c r="BR222" i="12"/>
  <c r="BR223" i="12"/>
  <c r="BR224" i="12"/>
  <c r="BR225" i="12"/>
  <c r="BR226" i="12"/>
  <c r="BR227" i="12"/>
  <c r="BR228" i="12"/>
  <c r="BR229" i="12"/>
  <c r="BR230" i="12"/>
  <c r="BR231" i="12"/>
  <c r="BR232" i="12"/>
  <c r="BR233" i="12"/>
  <c r="BR234" i="12"/>
  <c r="BR235" i="12"/>
  <c r="BR236" i="12"/>
  <c r="BR237" i="12"/>
  <c r="BR238" i="12"/>
  <c r="BR239" i="12"/>
  <c r="BR240" i="12"/>
  <c r="BR241" i="12"/>
  <c r="BR242" i="12"/>
  <c r="BR243" i="12"/>
  <c r="BR244" i="12"/>
  <c r="BR245" i="12"/>
  <c r="BR246" i="12"/>
  <c r="BR247" i="12"/>
  <c r="BR248" i="12"/>
  <c r="BR249" i="12"/>
  <c r="BR250" i="12"/>
  <c r="BR251" i="12"/>
  <c r="BR252" i="12"/>
  <c r="BR253" i="12"/>
  <c r="BR254" i="12"/>
  <c r="BR255" i="12"/>
  <c r="BR256" i="12"/>
  <c r="BR257" i="12"/>
  <c r="BR258" i="12"/>
  <c r="BR259" i="12"/>
  <c r="BR260" i="12"/>
  <c r="BR261" i="12"/>
  <c r="BR262" i="12"/>
  <c r="BR263" i="12"/>
  <c r="BR2" i="12"/>
  <c r="H23" i="15" l="1"/>
  <c r="BT260" i="12" l="1"/>
  <c r="BT261" i="12"/>
  <c r="BT262" i="12"/>
  <c r="BT263" i="12"/>
  <c r="BU260" i="12"/>
  <c r="BU261" i="12"/>
  <c r="BU262" i="12"/>
  <c r="BU263" i="12"/>
  <c r="BV260" i="12"/>
  <c r="BV261" i="12"/>
  <c r="BV262" i="12"/>
  <c r="BV263" i="12"/>
  <c r="BW260" i="12"/>
  <c r="BW261" i="12"/>
  <c r="BW262" i="12"/>
  <c r="BW263" i="12"/>
  <c r="BV2" i="12" l="1"/>
  <c r="BV3" i="12"/>
  <c r="BV4" i="12"/>
  <c r="BV5" i="12"/>
  <c r="BV6" i="12"/>
  <c r="BV7" i="12"/>
  <c r="BV8" i="12"/>
  <c r="BV9" i="12"/>
  <c r="BV10" i="12"/>
  <c r="BV11" i="12"/>
  <c r="BV12" i="12"/>
  <c r="BV13" i="12"/>
  <c r="BV14" i="12"/>
  <c r="BV15" i="12"/>
  <c r="BV16" i="12"/>
  <c r="BV17" i="12"/>
  <c r="BV18" i="12"/>
  <c r="BV19" i="12"/>
  <c r="BV20" i="12"/>
  <c r="BV21" i="12"/>
  <c r="BV22" i="12"/>
  <c r="BV23" i="12"/>
  <c r="BV24" i="12"/>
  <c r="BV25" i="12"/>
  <c r="BV26" i="12"/>
  <c r="BV27" i="12"/>
  <c r="BV28" i="12"/>
  <c r="BV29" i="12"/>
  <c r="BV30" i="12"/>
  <c r="BV31" i="12"/>
  <c r="BV32" i="12"/>
  <c r="BV33" i="12"/>
  <c r="BV34" i="12"/>
  <c r="BV35" i="12"/>
  <c r="BV36" i="12"/>
  <c r="BV37" i="12"/>
  <c r="BV38" i="12"/>
  <c r="BV39" i="12"/>
  <c r="BV40" i="12"/>
  <c r="BV41" i="12"/>
  <c r="BV42" i="12"/>
  <c r="BV43" i="12"/>
  <c r="BV44" i="12"/>
  <c r="BV45" i="12"/>
  <c r="BV46" i="12"/>
  <c r="BV47" i="12"/>
  <c r="BV48" i="12"/>
  <c r="BV49" i="12"/>
  <c r="BV50" i="12"/>
  <c r="BV51" i="12"/>
  <c r="BV52" i="12"/>
  <c r="BV53" i="12"/>
  <c r="BV54" i="12"/>
  <c r="BV55" i="12"/>
  <c r="BV56" i="12"/>
  <c r="BV57" i="12"/>
  <c r="BV58" i="12"/>
  <c r="BV59" i="12"/>
  <c r="BV60" i="12"/>
  <c r="BV61" i="12"/>
  <c r="BV62" i="12"/>
  <c r="BV63" i="12"/>
  <c r="BV64" i="12"/>
  <c r="BV65" i="12"/>
  <c r="BV66" i="12"/>
  <c r="BV67" i="12"/>
  <c r="BV68" i="12"/>
  <c r="BV69" i="12"/>
  <c r="BV70" i="12"/>
  <c r="BV71" i="12"/>
  <c r="BV72" i="12"/>
  <c r="BV73" i="12"/>
  <c r="BV74" i="12"/>
  <c r="BV75" i="12"/>
  <c r="BV76" i="12"/>
  <c r="BV77" i="12"/>
  <c r="BV78" i="12"/>
  <c r="BV79" i="12"/>
  <c r="BV80" i="12"/>
  <c r="BV81" i="12"/>
  <c r="BV82" i="12"/>
  <c r="BV83" i="12"/>
  <c r="BV84" i="12"/>
  <c r="BV85" i="12"/>
  <c r="BV86" i="12"/>
  <c r="BV87" i="12"/>
  <c r="BV88" i="12"/>
  <c r="BV89" i="12"/>
  <c r="BV90" i="12"/>
  <c r="BV91" i="12"/>
  <c r="BV92" i="12"/>
  <c r="BV93" i="12"/>
  <c r="BV94" i="12"/>
  <c r="BV95" i="12"/>
  <c r="BV96" i="12"/>
  <c r="BV97" i="12"/>
  <c r="BV98" i="12"/>
  <c r="BV99" i="12"/>
  <c r="BV100" i="12"/>
  <c r="BV101" i="12"/>
  <c r="BV102" i="12"/>
  <c r="BV103" i="12"/>
  <c r="BV104" i="12"/>
  <c r="BV105" i="12"/>
  <c r="BV106" i="12"/>
  <c r="BV107" i="12"/>
  <c r="BV108" i="12"/>
  <c r="BV109" i="12"/>
  <c r="BV110" i="12"/>
  <c r="BV111" i="12"/>
  <c r="BV112" i="12"/>
  <c r="BV113" i="12"/>
  <c r="BV114" i="12"/>
  <c r="BV115" i="12"/>
  <c r="BV116" i="12"/>
  <c r="BV117" i="12"/>
  <c r="BV118" i="12"/>
  <c r="BV119" i="12"/>
  <c r="BV120" i="12"/>
  <c r="BV121" i="12"/>
  <c r="BV122" i="12"/>
  <c r="BV123" i="12"/>
  <c r="BV124" i="12"/>
  <c r="BV125" i="12"/>
  <c r="BV126" i="12"/>
  <c r="BV127" i="12"/>
  <c r="BV128" i="12"/>
  <c r="BV129" i="12"/>
  <c r="BV130" i="12"/>
  <c r="BV131" i="12"/>
  <c r="BV132" i="12"/>
  <c r="BV133" i="12"/>
  <c r="BV134" i="12"/>
  <c r="BV135" i="12"/>
  <c r="BV136" i="12"/>
  <c r="BV137" i="12"/>
  <c r="BV138" i="12"/>
  <c r="BV139" i="12"/>
  <c r="BV140" i="12"/>
  <c r="BV141" i="12"/>
  <c r="BV142" i="12"/>
  <c r="BV143" i="12"/>
  <c r="BV144" i="12"/>
  <c r="BV145" i="12"/>
  <c r="BV146" i="12"/>
  <c r="BV147" i="12"/>
  <c r="BV148" i="12"/>
  <c r="BV149" i="12"/>
  <c r="BV150" i="12"/>
  <c r="BV151" i="12"/>
  <c r="BV152" i="12"/>
  <c r="BV153" i="12"/>
  <c r="BV154" i="12"/>
  <c r="BV155" i="12"/>
  <c r="BV156" i="12"/>
  <c r="BV157" i="12"/>
  <c r="BV158" i="12"/>
  <c r="BV159" i="12"/>
  <c r="BV160" i="12"/>
  <c r="BV161" i="12"/>
  <c r="BV162" i="12"/>
  <c r="BV163" i="12"/>
  <c r="BV164" i="12"/>
  <c r="BV165" i="12"/>
  <c r="BV166" i="12"/>
  <c r="BV167" i="12"/>
  <c r="BV168" i="12"/>
  <c r="BV169" i="12"/>
  <c r="BV170" i="12"/>
  <c r="BV171" i="12"/>
  <c r="BV172" i="12"/>
  <c r="BV173" i="12"/>
  <c r="BV174" i="12"/>
  <c r="BV175" i="12"/>
  <c r="BV176" i="12"/>
  <c r="BV177" i="12"/>
  <c r="BV178" i="12"/>
  <c r="BV179" i="12"/>
  <c r="BV180" i="12"/>
  <c r="BV181" i="12"/>
  <c r="BV182" i="12"/>
  <c r="BV183" i="12"/>
  <c r="BV184" i="12"/>
  <c r="BV185" i="12"/>
  <c r="BV186" i="12"/>
  <c r="BV187" i="12"/>
  <c r="BV188" i="12"/>
  <c r="BV189" i="12"/>
  <c r="BV190" i="12"/>
  <c r="BV191" i="12"/>
  <c r="BV192" i="12"/>
  <c r="BV193" i="12"/>
  <c r="BV194" i="12"/>
  <c r="BV195" i="12"/>
  <c r="BV196" i="12"/>
  <c r="BV197" i="12"/>
  <c r="BV198" i="12"/>
  <c r="BV199" i="12"/>
  <c r="BV200" i="12"/>
  <c r="BV201" i="12"/>
  <c r="BV202" i="12"/>
  <c r="BV203" i="12"/>
  <c r="BV204" i="12"/>
  <c r="BV205" i="12"/>
  <c r="BV206" i="12"/>
  <c r="BV207" i="12"/>
  <c r="BV208" i="12"/>
  <c r="BV209" i="12"/>
  <c r="BV210" i="12"/>
  <c r="BV211" i="12"/>
  <c r="BV212" i="12"/>
  <c r="BV213" i="12"/>
  <c r="BV214" i="12"/>
  <c r="BV215" i="12"/>
  <c r="BV216" i="12"/>
  <c r="BV217" i="12"/>
  <c r="BV218" i="12"/>
  <c r="BV219" i="12"/>
  <c r="BV220" i="12"/>
  <c r="BV221" i="12"/>
  <c r="BV222" i="12"/>
  <c r="BV223" i="12"/>
  <c r="BV224" i="12"/>
  <c r="BV225" i="12"/>
  <c r="BV226" i="12"/>
  <c r="BV227" i="12"/>
  <c r="BV228" i="12"/>
  <c r="BV229" i="12"/>
  <c r="BV230" i="12"/>
  <c r="BV231" i="12"/>
  <c r="BV232" i="12"/>
  <c r="BV233" i="12"/>
  <c r="BV234" i="12"/>
  <c r="BV235" i="12"/>
  <c r="BV236" i="12"/>
  <c r="BV237" i="12"/>
  <c r="BV238" i="12"/>
  <c r="BV239" i="12"/>
  <c r="BV240" i="12"/>
  <c r="BV241" i="12"/>
  <c r="BV242" i="12"/>
  <c r="BV243" i="12"/>
  <c r="BV244" i="12"/>
  <c r="BV245" i="12"/>
  <c r="BV246" i="12"/>
  <c r="BV247" i="12"/>
  <c r="BV248" i="12"/>
  <c r="BV249" i="12"/>
  <c r="BV250" i="12"/>
  <c r="BV251" i="12"/>
  <c r="BV252" i="12"/>
  <c r="BV253" i="12"/>
  <c r="BV254" i="12"/>
  <c r="BV255" i="12"/>
  <c r="BV256" i="12"/>
  <c r="BV257" i="12"/>
  <c r="BV258" i="12"/>
  <c r="BV259" i="12"/>
  <c r="BT252" i="12" l="1"/>
  <c r="BT253" i="12"/>
  <c r="BT254" i="12"/>
  <c r="BT255" i="12"/>
  <c r="BT256" i="12"/>
  <c r="BT257" i="12"/>
  <c r="BT258" i="12"/>
  <c r="BT259" i="12"/>
  <c r="BU252" i="12"/>
  <c r="BU253" i="12"/>
  <c r="BU254" i="12"/>
  <c r="BU255" i="12"/>
  <c r="BU256" i="12"/>
  <c r="BU257" i="12"/>
  <c r="BU258" i="12"/>
  <c r="BU259" i="12"/>
  <c r="BW252" i="12"/>
  <c r="BW253" i="12"/>
  <c r="BW254" i="12"/>
  <c r="BW255" i="12"/>
  <c r="BW256" i="12"/>
  <c r="BW257" i="12"/>
  <c r="BW258" i="12"/>
  <c r="BW259" i="12"/>
  <c r="BT251" i="12" l="1"/>
  <c r="BU251" i="12"/>
  <c r="BW251" i="12"/>
  <c r="BT246" i="12" l="1"/>
  <c r="BT247" i="12"/>
  <c r="BT248" i="12"/>
  <c r="BT249" i="12"/>
  <c r="BT250" i="12"/>
  <c r="BU246" i="12"/>
  <c r="BU247" i="12"/>
  <c r="BU248" i="12"/>
  <c r="BU249" i="12"/>
  <c r="BU250" i="12"/>
  <c r="BW246" i="12"/>
  <c r="BW247" i="12"/>
  <c r="BW248" i="12"/>
  <c r="BW249" i="12"/>
  <c r="BW250" i="12"/>
  <c r="BU245" i="12" l="1"/>
  <c r="BW245" i="12"/>
  <c r="BT245" i="12" l="1"/>
  <c r="H19" i="15"/>
  <c r="H22" i="15" l="1"/>
  <c r="H21" i="15"/>
  <c r="H20" i="15"/>
  <c r="I20" i="15" l="1"/>
  <c r="I21" i="15"/>
  <c r="I22" i="15"/>
  <c r="BW3" i="12" l="1"/>
  <c r="BW4" i="12"/>
  <c r="BW5" i="12"/>
  <c r="BW6" i="12"/>
  <c r="BW7" i="12"/>
  <c r="BW8" i="12"/>
  <c r="BW9" i="12"/>
  <c r="BW10" i="12"/>
  <c r="BW11" i="12"/>
  <c r="BW12" i="12"/>
  <c r="BW13" i="12"/>
  <c r="BW14" i="12"/>
  <c r="BW15" i="12"/>
  <c r="BW16" i="12"/>
  <c r="BW17" i="12"/>
  <c r="BW18" i="12"/>
  <c r="BW19" i="12"/>
  <c r="BW20" i="12"/>
  <c r="BW21" i="12"/>
  <c r="BW22" i="12"/>
  <c r="BW23" i="12"/>
  <c r="BW24" i="12"/>
  <c r="BW25" i="12"/>
  <c r="BW26" i="12"/>
  <c r="BW27" i="12"/>
  <c r="BW28" i="12"/>
  <c r="BW29" i="12"/>
  <c r="BW30" i="12"/>
  <c r="BW31" i="12"/>
  <c r="BW32" i="12"/>
  <c r="BW33" i="12"/>
  <c r="BW34" i="12"/>
  <c r="BW35" i="12"/>
  <c r="BW36" i="12"/>
  <c r="BW37" i="12"/>
  <c r="BW38" i="12"/>
  <c r="BW39" i="12"/>
  <c r="BW40" i="12"/>
  <c r="BW41" i="12"/>
  <c r="BW42" i="12"/>
  <c r="BW43" i="12"/>
  <c r="BW44" i="12"/>
  <c r="BW45" i="12"/>
  <c r="BW46" i="12"/>
  <c r="BW47" i="12"/>
  <c r="BW48" i="12"/>
  <c r="BW49" i="12"/>
  <c r="BW50" i="12"/>
  <c r="BW51" i="12"/>
  <c r="BW52" i="12"/>
  <c r="BW53" i="12"/>
  <c r="BW54" i="12"/>
  <c r="BW55" i="12"/>
  <c r="BW56" i="12"/>
  <c r="BW57" i="12"/>
  <c r="BW58" i="12"/>
  <c r="BW59" i="12"/>
  <c r="BW60" i="12"/>
  <c r="BW61" i="12"/>
  <c r="BW62" i="12"/>
  <c r="BW63" i="12"/>
  <c r="BW64" i="12"/>
  <c r="BW65" i="12"/>
  <c r="BW66" i="12"/>
  <c r="BW67" i="12"/>
  <c r="BW68" i="12"/>
  <c r="BW69" i="12"/>
  <c r="BW70" i="12"/>
  <c r="BW71" i="12"/>
  <c r="BW72" i="12"/>
  <c r="BW73" i="12"/>
  <c r="BW74" i="12"/>
  <c r="BW75" i="12"/>
  <c r="BW76" i="12"/>
  <c r="BW77" i="12"/>
  <c r="BW78" i="12"/>
  <c r="BW79" i="12"/>
  <c r="BW80" i="12"/>
  <c r="BW81" i="12"/>
  <c r="BW82" i="12"/>
  <c r="BW83" i="12"/>
  <c r="BW84" i="12"/>
  <c r="BW85" i="12"/>
  <c r="BW86" i="12"/>
  <c r="BW87" i="12"/>
  <c r="BW88" i="12"/>
  <c r="BW89" i="12"/>
  <c r="BW90" i="12"/>
  <c r="BW91" i="12"/>
  <c r="BW92" i="12"/>
  <c r="BW93" i="12"/>
  <c r="BW94" i="12"/>
  <c r="BW95" i="12"/>
  <c r="BW96" i="12"/>
  <c r="BW97" i="12"/>
  <c r="BW98" i="12"/>
  <c r="BW99" i="12"/>
  <c r="BW100" i="12"/>
  <c r="BW101" i="12"/>
  <c r="BW102" i="12"/>
  <c r="BW103" i="12"/>
  <c r="BW104" i="12"/>
  <c r="BW105" i="12"/>
  <c r="BW106" i="12"/>
  <c r="BW107" i="12"/>
  <c r="BW108" i="12"/>
  <c r="BW109" i="12"/>
  <c r="BW110" i="12"/>
  <c r="BW111" i="12"/>
  <c r="BW112" i="12"/>
  <c r="BW113" i="12"/>
  <c r="BW114" i="12"/>
  <c r="BW115" i="12"/>
  <c r="BW116" i="12"/>
  <c r="BW117" i="12"/>
  <c r="BW118" i="12"/>
  <c r="BW119" i="12"/>
  <c r="BW120" i="12"/>
  <c r="BW121" i="12"/>
  <c r="BW122" i="12"/>
  <c r="BW123" i="12"/>
  <c r="BW124" i="12"/>
  <c r="BW125" i="12"/>
  <c r="BW126" i="12"/>
  <c r="BW127" i="12"/>
  <c r="BW128" i="12"/>
  <c r="BW129" i="12"/>
  <c r="BW130" i="12"/>
  <c r="BW131" i="12"/>
  <c r="BW132" i="12"/>
  <c r="BW133" i="12"/>
  <c r="BW134" i="12"/>
  <c r="BW135" i="12"/>
  <c r="BW136" i="12"/>
  <c r="BW137" i="12"/>
  <c r="BW138" i="12"/>
  <c r="BW139" i="12"/>
  <c r="BW140" i="12"/>
  <c r="BW141" i="12"/>
  <c r="BW142" i="12"/>
  <c r="BW143" i="12"/>
  <c r="BW144" i="12"/>
  <c r="BW145" i="12"/>
  <c r="BW146" i="12"/>
  <c r="BW147" i="12"/>
  <c r="BW148" i="12"/>
  <c r="BW149" i="12"/>
  <c r="BW150" i="12"/>
  <c r="BW151" i="12"/>
  <c r="BW152" i="12"/>
  <c r="BW153" i="12"/>
  <c r="BW154" i="12"/>
  <c r="BW155" i="12"/>
  <c r="BW156" i="12"/>
  <c r="BW157" i="12"/>
  <c r="BW158" i="12"/>
  <c r="BW159" i="12"/>
  <c r="BW160" i="12"/>
  <c r="BW161" i="12"/>
  <c r="BW162" i="12"/>
  <c r="BW163" i="12"/>
  <c r="BW164" i="12"/>
  <c r="BW165" i="12"/>
  <c r="BW166" i="12"/>
  <c r="BW167" i="12"/>
  <c r="BW168" i="12"/>
  <c r="BW169" i="12"/>
  <c r="BW170" i="12"/>
  <c r="BW171" i="12"/>
  <c r="BW172" i="12"/>
  <c r="BW173" i="12"/>
  <c r="BW174" i="12"/>
  <c r="BW175" i="12"/>
  <c r="BW176" i="12"/>
  <c r="BW177" i="12"/>
  <c r="BW178" i="12"/>
  <c r="BW179" i="12"/>
  <c r="BW180" i="12"/>
  <c r="BW181" i="12"/>
  <c r="BW182" i="12"/>
  <c r="BW183" i="12"/>
  <c r="BW184" i="12"/>
  <c r="BW185" i="12"/>
  <c r="BW186" i="12"/>
  <c r="BW187" i="12"/>
  <c r="BW188" i="12"/>
  <c r="BW189" i="12"/>
  <c r="BW190" i="12"/>
  <c r="BW191" i="12"/>
  <c r="BW192" i="12"/>
  <c r="BW193" i="12"/>
  <c r="BW194" i="12"/>
  <c r="BW195" i="12"/>
  <c r="BW196" i="12"/>
  <c r="BW197" i="12"/>
  <c r="BW198" i="12"/>
  <c r="BW199" i="12"/>
  <c r="BW200" i="12"/>
  <c r="BW201" i="12"/>
  <c r="BW202" i="12"/>
  <c r="BW203" i="12"/>
  <c r="BW204" i="12"/>
  <c r="BW205" i="12"/>
  <c r="BW206" i="12"/>
  <c r="BW207" i="12"/>
  <c r="BW208" i="12"/>
  <c r="BW209" i="12"/>
  <c r="BW210" i="12"/>
  <c r="BW211" i="12"/>
  <c r="BW212" i="12"/>
  <c r="BW213" i="12"/>
  <c r="BW214" i="12"/>
  <c r="BW215" i="12"/>
  <c r="BW216" i="12"/>
  <c r="BW217" i="12"/>
  <c r="BW218" i="12"/>
  <c r="BW219" i="12"/>
  <c r="BW220" i="12"/>
  <c r="BW221" i="12"/>
  <c r="BW222" i="12"/>
  <c r="BW223" i="12"/>
  <c r="BW224" i="12"/>
  <c r="BW225" i="12"/>
  <c r="BW226" i="12"/>
  <c r="BW227" i="12"/>
  <c r="BW228" i="12"/>
  <c r="BW229" i="12"/>
  <c r="BW230" i="12"/>
  <c r="BW231" i="12"/>
  <c r="BW232" i="12"/>
  <c r="BW233" i="12"/>
  <c r="BW234" i="12"/>
  <c r="BW235" i="12"/>
  <c r="BW236" i="12"/>
  <c r="BW237" i="12"/>
  <c r="BW238" i="12"/>
  <c r="BW239" i="12"/>
  <c r="BW240" i="12"/>
  <c r="BW241" i="12"/>
  <c r="BW242" i="12"/>
  <c r="BW243" i="12"/>
  <c r="BW244" i="12"/>
  <c r="BW2" i="12"/>
  <c r="BU220" i="12" l="1"/>
  <c r="BT220" i="12"/>
  <c r="BU204" i="12"/>
  <c r="BT204" i="12"/>
  <c r="BU188" i="12"/>
  <c r="BT188" i="12"/>
  <c r="BU180" i="12"/>
  <c r="BT180" i="12"/>
  <c r="BU172" i="12"/>
  <c r="BT172" i="12"/>
  <c r="BU164" i="12"/>
  <c r="BT164" i="12"/>
  <c r="BU160" i="12"/>
  <c r="BT160" i="12"/>
  <c r="BU156" i="12"/>
  <c r="BT156" i="12"/>
  <c r="BU152" i="12"/>
  <c r="BT152" i="12"/>
  <c r="BU148" i="12"/>
  <c r="BT148" i="12"/>
  <c r="BU144" i="12"/>
  <c r="BT144" i="12"/>
  <c r="BU140" i="12"/>
  <c r="BT140" i="12"/>
  <c r="BU136" i="12"/>
  <c r="BT136" i="12"/>
  <c r="BU132" i="12"/>
  <c r="BT132" i="12"/>
  <c r="BU128" i="12"/>
  <c r="BT128" i="12"/>
  <c r="BU124" i="12"/>
  <c r="BT124" i="12"/>
  <c r="BU120" i="12"/>
  <c r="BT120" i="12"/>
  <c r="BU116" i="12"/>
  <c r="BT116" i="12"/>
  <c r="BU112" i="12"/>
  <c r="BT112" i="12"/>
  <c r="BU108" i="12"/>
  <c r="BT108" i="12"/>
  <c r="BU104" i="12"/>
  <c r="BT104" i="12"/>
  <c r="BU100" i="12"/>
  <c r="BT100" i="12"/>
  <c r="BU96" i="12"/>
  <c r="BT96" i="12"/>
  <c r="BU92" i="12"/>
  <c r="BT92" i="12"/>
  <c r="BU88" i="12"/>
  <c r="BT88" i="12"/>
  <c r="BU84" i="12"/>
  <c r="BT84" i="12"/>
  <c r="BU80" i="12"/>
  <c r="BT80" i="12"/>
  <c r="BU76" i="12"/>
  <c r="BT76" i="12"/>
  <c r="BU72" i="12"/>
  <c r="BT72" i="12"/>
  <c r="BU68" i="12"/>
  <c r="BT68" i="12"/>
  <c r="BU64" i="12"/>
  <c r="BT64" i="12"/>
  <c r="BU60" i="12"/>
  <c r="BT60" i="12"/>
  <c r="BU56" i="12"/>
  <c r="BT56" i="12"/>
  <c r="BU52" i="12"/>
  <c r="BT52" i="12"/>
  <c r="BU48" i="12"/>
  <c r="BT48" i="12"/>
  <c r="BU44" i="12"/>
  <c r="BT44" i="12"/>
  <c r="BU40" i="12"/>
  <c r="BT40" i="12"/>
  <c r="BU36" i="12"/>
  <c r="BT36" i="12"/>
  <c r="BU32" i="12"/>
  <c r="BT32" i="12"/>
  <c r="BU28" i="12"/>
  <c r="BT28" i="12"/>
  <c r="BU24" i="12"/>
  <c r="BT24" i="12"/>
  <c r="BU20" i="12"/>
  <c r="BT20" i="12"/>
  <c r="BU16" i="12"/>
  <c r="BT16" i="12"/>
  <c r="BU12" i="12"/>
  <c r="BT12" i="12"/>
  <c r="BU8" i="12"/>
  <c r="BT8" i="12"/>
  <c r="BU4" i="12"/>
  <c r="BT4" i="12"/>
  <c r="BU241" i="12"/>
  <c r="BT241" i="12"/>
  <c r="BU229" i="12"/>
  <c r="BT229" i="12"/>
  <c r="BT213" i="12"/>
  <c r="BU213" i="12"/>
  <c r="BU205" i="12"/>
  <c r="BT205" i="12"/>
  <c r="BU197" i="12"/>
  <c r="BT197" i="12"/>
  <c r="BU125" i="12"/>
  <c r="BT125" i="12"/>
  <c r="BU121" i="12"/>
  <c r="BT121" i="12"/>
  <c r="BU117" i="12"/>
  <c r="BT117" i="12"/>
  <c r="BU113" i="12"/>
  <c r="BT113" i="12"/>
  <c r="BU109" i="12"/>
  <c r="BT109" i="12"/>
  <c r="BU105" i="12"/>
  <c r="BT105" i="12"/>
  <c r="BU101" i="12"/>
  <c r="BT101" i="12"/>
  <c r="BU97" i="12"/>
  <c r="BT97" i="12"/>
  <c r="BT93" i="12"/>
  <c r="BU93" i="12"/>
  <c r="BU89" i="12"/>
  <c r="BT89" i="12"/>
  <c r="BU85" i="12"/>
  <c r="BT85" i="12"/>
  <c r="BT81" i="12"/>
  <c r="BU81" i="12"/>
  <c r="BU77" i="12"/>
  <c r="BT77" i="12"/>
  <c r="BU73" i="12"/>
  <c r="BT73" i="12"/>
  <c r="BU69" i="12"/>
  <c r="BT69" i="12"/>
  <c r="BU65" i="12"/>
  <c r="BT65" i="12"/>
  <c r="BU61" i="12"/>
  <c r="BT61" i="12"/>
  <c r="BU57" i="12"/>
  <c r="BT57" i="12"/>
  <c r="BU53" i="12"/>
  <c r="BT53" i="12"/>
  <c r="BU49" i="12"/>
  <c r="BT49" i="12"/>
  <c r="BU45" i="12"/>
  <c r="BT45" i="12"/>
  <c r="BU41" i="12"/>
  <c r="BT41" i="12"/>
  <c r="BU37" i="12"/>
  <c r="BT37" i="12"/>
  <c r="BU33" i="12"/>
  <c r="BT33" i="12"/>
  <c r="BU29" i="12"/>
  <c r="BT29" i="12"/>
  <c r="BU25" i="12"/>
  <c r="BT25" i="12"/>
  <c r="BU21" i="12"/>
  <c r="BT21" i="12"/>
  <c r="BU17" i="12"/>
  <c r="BT17" i="12"/>
  <c r="BU13" i="12"/>
  <c r="BT13" i="12"/>
  <c r="BU9" i="12"/>
  <c r="BT9" i="12"/>
  <c r="BU5" i="12"/>
  <c r="BT5" i="12"/>
  <c r="BU236" i="12"/>
  <c r="BT236" i="12"/>
  <c r="BU228" i="12"/>
  <c r="BT228" i="12"/>
  <c r="BU224" i="12"/>
  <c r="BT224" i="12"/>
  <c r="BU208" i="12"/>
  <c r="BT208" i="12"/>
  <c r="BU200" i="12"/>
  <c r="BT200" i="12"/>
  <c r="BU192" i="12"/>
  <c r="BT192" i="12"/>
  <c r="BU184" i="12"/>
  <c r="BT184" i="12"/>
  <c r="BU168" i="12"/>
  <c r="BT168" i="12"/>
  <c r="BU2" i="12"/>
  <c r="BT2" i="12"/>
  <c r="BU237" i="12"/>
  <c r="BT237" i="12"/>
  <c r="BU233" i="12"/>
  <c r="BT233" i="12"/>
  <c r="BU225" i="12"/>
  <c r="BT225" i="12"/>
  <c r="BT221" i="12"/>
  <c r="BU221" i="12"/>
  <c r="BU209" i="12"/>
  <c r="BT209" i="12"/>
  <c r="BU193" i="12"/>
  <c r="BT193" i="12"/>
  <c r="BU185" i="12"/>
  <c r="BT185" i="12"/>
  <c r="BU181" i="12"/>
  <c r="BT181" i="12"/>
  <c r="BU157" i="12"/>
  <c r="BT157" i="12"/>
  <c r="BU153" i="12"/>
  <c r="BT153" i="12"/>
  <c r="BU149" i="12"/>
  <c r="BT149" i="12"/>
  <c r="BU145" i="12"/>
  <c r="BT145" i="12"/>
  <c r="BU141" i="12"/>
  <c r="BT141" i="12"/>
  <c r="BU137" i="12"/>
  <c r="BT137" i="12"/>
  <c r="BU133" i="12"/>
  <c r="BT133" i="12"/>
  <c r="BU129" i="12"/>
  <c r="BT129" i="12"/>
  <c r="BT242" i="12"/>
  <c r="BU242" i="12"/>
  <c r="BU238" i="12"/>
  <c r="BT238" i="12"/>
  <c r="BT234" i="12"/>
  <c r="BU234" i="12"/>
  <c r="BU230" i="12"/>
  <c r="BT230" i="12"/>
  <c r="BT226" i="12"/>
  <c r="BU226" i="12"/>
  <c r="BU222" i="12"/>
  <c r="BT222" i="12"/>
  <c r="BT218" i="12"/>
  <c r="BU218" i="12"/>
  <c r="BU214" i="12"/>
  <c r="BT214" i="12"/>
  <c r="BT210" i="12"/>
  <c r="BU210" i="12"/>
  <c r="BU206" i="12"/>
  <c r="BT206" i="12"/>
  <c r="BT202" i="12"/>
  <c r="BU202" i="12"/>
  <c r="BU198" i="12"/>
  <c r="BT198" i="12"/>
  <c r="BT194" i="12"/>
  <c r="BU194" i="12"/>
  <c r="BU190" i="12"/>
  <c r="BT190" i="12"/>
  <c r="BT186" i="12"/>
  <c r="BU186" i="12"/>
  <c r="BU182" i="12"/>
  <c r="BT182" i="12"/>
  <c r="BT178" i="12"/>
  <c r="BU178" i="12"/>
  <c r="BU174" i="12"/>
  <c r="BT174" i="12"/>
  <c r="BT170" i="12"/>
  <c r="BU170" i="12"/>
  <c r="BU166" i="12"/>
  <c r="BT166" i="12"/>
  <c r="BT162" i="12"/>
  <c r="BU162" i="12"/>
  <c r="BU158" i="12"/>
  <c r="BT158" i="12"/>
  <c r="BT154" i="12"/>
  <c r="BU154" i="12"/>
  <c r="BU150" i="12"/>
  <c r="BT150" i="12"/>
  <c r="BT146" i="12"/>
  <c r="BU146" i="12"/>
  <c r="BU142" i="12"/>
  <c r="BT142" i="12"/>
  <c r="BT138" i="12"/>
  <c r="BU138" i="12"/>
  <c r="BU134" i="12"/>
  <c r="BT134" i="12"/>
  <c r="BT130" i="12"/>
  <c r="BU130" i="12"/>
  <c r="BU126" i="12"/>
  <c r="BT126" i="12"/>
  <c r="BT122" i="12"/>
  <c r="BU122" i="12"/>
  <c r="BU118" i="12"/>
  <c r="BT118" i="12"/>
  <c r="BT114" i="12"/>
  <c r="BU114" i="12"/>
  <c r="BU110" i="12"/>
  <c r="BT110" i="12"/>
  <c r="BT106" i="12"/>
  <c r="BU106" i="12"/>
  <c r="BU102" i="12"/>
  <c r="BT102" i="12"/>
  <c r="BT98" i="12"/>
  <c r="BU98" i="12"/>
  <c r="BU94" i="12"/>
  <c r="BT94" i="12"/>
  <c r="BU90" i="12"/>
  <c r="BT90" i="12"/>
  <c r="BU86" i="12"/>
  <c r="BT86" i="12"/>
  <c r="BT82" i="12"/>
  <c r="BU82" i="12"/>
  <c r="BT78" i="12"/>
  <c r="BU78" i="12"/>
  <c r="BT74" i="12"/>
  <c r="BU74" i="12"/>
  <c r="BT70" i="12"/>
  <c r="BU70" i="12"/>
  <c r="BT66" i="12"/>
  <c r="BU66" i="12"/>
  <c r="BT62" i="12"/>
  <c r="BU62" i="12"/>
  <c r="BT58" i="12"/>
  <c r="BU58" i="12"/>
  <c r="BT54" i="12"/>
  <c r="BU54" i="12"/>
  <c r="BT50" i="12"/>
  <c r="BU50" i="12"/>
  <c r="BT46" i="12"/>
  <c r="BU46" i="12"/>
  <c r="BT42" i="12"/>
  <c r="BU42" i="12"/>
  <c r="BT38" i="12"/>
  <c r="BU38" i="12"/>
  <c r="BT34" i="12"/>
  <c r="BU34" i="12"/>
  <c r="BT30" i="12"/>
  <c r="BU30" i="12"/>
  <c r="BT26" i="12"/>
  <c r="BU26" i="12"/>
  <c r="BT22" i="12"/>
  <c r="BU22" i="12"/>
  <c r="BT18" i="12"/>
  <c r="BU18" i="12"/>
  <c r="BT14" i="12"/>
  <c r="BU14" i="12"/>
  <c r="BU10" i="12"/>
  <c r="BT10" i="12"/>
  <c r="BU6" i="12"/>
  <c r="BT6" i="12"/>
  <c r="BU244" i="12"/>
  <c r="BT244" i="12"/>
  <c r="BU240" i="12"/>
  <c r="BT240" i="12"/>
  <c r="BU232" i="12"/>
  <c r="BT232" i="12"/>
  <c r="BU216" i="12"/>
  <c r="BT216" i="12"/>
  <c r="BU212" i="12"/>
  <c r="BT212" i="12"/>
  <c r="BU196" i="12"/>
  <c r="BT196" i="12"/>
  <c r="BU176" i="12"/>
  <c r="BT176" i="12"/>
  <c r="BU217" i="12"/>
  <c r="BT217" i="12"/>
  <c r="BU201" i="12"/>
  <c r="BT201" i="12"/>
  <c r="BU189" i="12"/>
  <c r="BT189" i="12"/>
  <c r="BU177" i="12"/>
  <c r="BT177" i="12"/>
  <c r="BU173" i="12"/>
  <c r="BT173" i="12"/>
  <c r="BU169" i="12"/>
  <c r="BT169" i="12"/>
  <c r="BU165" i="12"/>
  <c r="BT165" i="12"/>
  <c r="BU161" i="12"/>
  <c r="BT161" i="12"/>
  <c r="BU243" i="12"/>
  <c r="BT243" i="12"/>
  <c r="BU239" i="12"/>
  <c r="BT239" i="12"/>
  <c r="BU235" i="12"/>
  <c r="BT235" i="12"/>
  <c r="BU231" i="12"/>
  <c r="BT231" i="12"/>
  <c r="BU227" i="12"/>
  <c r="BT227" i="12"/>
  <c r="BU223" i="12"/>
  <c r="BT223" i="12"/>
  <c r="BU219" i="12"/>
  <c r="BT219" i="12"/>
  <c r="BU215" i="12"/>
  <c r="BT215" i="12"/>
  <c r="BU211" i="12"/>
  <c r="BT211" i="12"/>
  <c r="BU207" i="12"/>
  <c r="BT207" i="12"/>
  <c r="BU203" i="12"/>
  <c r="BT203" i="12"/>
  <c r="BU199" i="12"/>
  <c r="BT199" i="12"/>
  <c r="BU195" i="12"/>
  <c r="BT195" i="12"/>
  <c r="BU191" i="12"/>
  <c r="BT191" i="12"/>
  <c r="BU187" i="12"/>
  <c r="BT187" i="12"/>
  <c r="BU183" i="12"/>
  <c r="BT183" i="12"/>
  <c r="BU179" i="12"/>
  <c r="BT179" i="12"/>
  <c r="BU175" i="12"/>
  <c r="BT175" i="12"/>
  <c r="BU171" i="12"/>
  <c r="BT171" i="12"/>
  <c r="BU167" i="12"/>
  <c r="BT167" i="12"/>
  <c r="BU163" i="12"/>
  <c r="BT163" i="12"/>
  <c r="BU159" i="12"/>
  <c r="BT159" i="12"/>
  <c r="BU155" i="12"/>
  <c r="BT155" i="12"/>
  <c r="BU151" i="12"/>
  <c r="BT151" i="12"/>
  <c r="BU147" i="12"/>
  <c r="BT147" i="12"/>
  <c r="BU143" i="12"/>
  <c r="BT143" i="12"/>
  <c r="BU139" i="12"/>
  <c r="BT139" i="12"/>
  <c r="BU135" i="12"/>
  <c r="BT135" i="12"/>
  <c r="BU131" i="12"/>
  <c r="BT131" i="12"/>
  <c r="BU127" i="12"/>
  <c r="BT127" i="12"/>
  <c r="BU123" i="12"/>
  <c r="BT123" i="12"/>
  <c r="BU119" i="12"/>
  <c r="BT119" i="12"/>
  <c r="BU115" i="12"/>
  <c r="BT115" i="12"/>
  <c r="BU111" i="12"/>
  <c r="BT111" i="12"/>
  <c r="BU107" i="12"/>
  <c r="BT107" i="12"/>
  <c r="BU103" i="12"/>
  <c r="BT103" i="12"/>
  <c r="BU99" i="12"/>
  <c r="BT99" i="12"/>
  <c r="BU95" i="12"/>
  <c r="BT95" i="12"/>
  <c r="BU91" i="12"/>
  <c r="BT91" i="12"/>
  <c r="BU87" i="12"/>
  <c r="BT87" i="12"/>
  <c r="BU83" i="12"/>
  <c r="BT83" i="12"/>
  <c r="BU79" i="12"/>
  <c r="BT79" i="12"/>
  <c r="BU75" i="12"/>
  <c r="BT75" i="12"/>
  <c r="BU71" i="12"/>
  <c r="BT71" i="12"/>
  <c r="BU67" i="12"/>
  <c r="BT67" i="12"/>
  <c r="BU63" i="12"/>
  <c r="BT63" i="12"/>
  <c r="BU59" i="12"/>
  <c r="BT59" i="12"/>
  <c r="BU55" i="12"/>
  <c r="BT55" i="12"/>
  <c r="BU51" i="12"/>
  <c r="BT51" i="12"/>
  <c r="BU47" i="12"/>
  <c r="BT47" i="12"/>
  <c r="BU43" i="12"/>
  <c r="BT43" i="12"/>
  <c r="BU39" i="12"/>
  <c r="BT39" i="12"/>
  <c r="BU35" i="12"/>
  <c r="BT35" i="12"/>
  <c r="BU31" i="12"/>
  <c r="BT31" i="12"/>
  <c r="BU27" i="12"/>
  <c r="BT27" i="12"/>
  <c r="BU23" i="12"/>
  <c r="BT23" i="12"/>
  <c r="BU19" i="12"/>
  <c r="BT19" i="12"/>
  <c r="BU15" i="12"/>
  <c r="BT15" i="12"/>
  <c r="BU11" i="12"/>
  <c r="BT11" i="12"/>
  <c r="BU7" i="12"/>
  <c r="BT7" i="12"/>
  <c r="BU3" i="12"/>
  <c r="BT3" i="12"/>
</calcChain>
</file>

<file path=xl/sharedStrings.xml><?xml version="1.0" encoding="utf-8"?>
<sst xmlns="http://schemas.openxmlformats.org/spreadsheetml/2006/main" count="14499" uniqueCount="1618">
  <si>
    <t>BUD Funding Request ID</t>
  </si>
  <si>
    <t>Country Funding Request Component ID1</t>
  </si>
  <si>
    <t>Country Funding Request Component ID2</t>
  </si>
  <si>
    <t>Country Funding Request Component ID3</t>
  </si>
  <si>
    <t>Country Funding Request Component ID4</t>
  </si>
  <si>
    <t>GOS Funding Request ID</t>
  </si>
  <si>
    <t>GOS Component Name</t>
  </si>
  <si>
    <t>BUD Component Name</t>
  </si>
  <si>
    <t>New Submission/Resubmission</t>
  </si>
  <si>
    <t>Initial Submission/Final Submission</t>
  </si>
  <si>
    <t>Associate Specialist</t>
  </si>
  <si>
    <t>Applicant Support Assistant</t>
  </si>
  <si>
    <t>Language</t>
  </si>
  <si>
    <t>TRP Window</t>
  </si>
  <si>
    <t>Application Submission Date</t>
  </si>
  <si>
    <t>Requested Allocation Year 1</t>
  </si>
  <si>
    <t>Requested Allocation Year 2</t>
  </si>
  <si>
    <t>Requested Allocation Year 3</t>
  </si>
  <si>
    <t>Requested Allocation Total</t>
  </si>
  <si>
    <t>Requested Multi-Country CI Funds</t>
  </si>
  <si>
    <t>Principal Recipient 1</t>
  </si>
  <si>
    <t>Principal Recipient 2</t>
  </si>
  <si>
    <t>Principal Recipient 3</t>
  </si>
  <si>
    <t>Principal Recipient 4</t>
  </si>
  <si>
    <t>Principal Recipient 5</t>
  </si>
  <si>
    <t>Screening Type ER1</t>
  </si>
  <si>
    <t>Meets Eligibility Requirements 1a?</t>
  </si>
  <si>
    <t>Meets Eligibility Requirements 1b?</t>
  </si>
  <si>
    <t>Meets Eligibility Requirements 1?</t>
  </si>
  <si>
    <t>Screening Type ER2</t>
  </si>
  <si>
    <t>Meets Eligibility Requirements 2?</t>
  </si>
  <si>
    <t>Overall CCM Eligibility Assessment</t>
  </si>
  <si>
    <t>TRP Review Outcome</t>
  </si>
  <si>
    <t>TRP Recommended Allocation</t>
  </si>
  <si>
    <t>TRP Recommended Multi-Country CI Funds</t>
  </si>
  <si>
    <t>Reinvested Efficiencies</t>
  </si>
  <si>
    <t>Total Available Allocation</t>
  </si>
  <si>
    <t>Total Program Split</t>
  </si>
  <si>
    <t>Main Country Funding Request Component ID</t>
  </si>
  <si>
    <t>Review Approach ID</t>
  </si>
  <si>
    <t>Multi-Country CI Applicant (exclude RAI)</t>
  </si>
  <si>
    <t>Country ID</t>
  </si>
  <si>
    <t>Allocation cycle</t>
  </si>
  <si>
    <t>Currency</t>
  </si>
  <si>
    <t>Exchange rate</t>
  </si>
  <si>
    <t>Total Available Allocation US$</t>
  </si>
  <si>
    <t>Total Program Split US$</t>
  </si>
  <si>
    <t>Requested Allocation Year 1 US$</t>
  </si>
  <si>
    <t>Requested Allocation Year 2 US$</t>
  </si>
  <si>
    <t>Requested Allocation Year 3 US$</t>
  </si>
  <si>
    <t>Requested Allocation Total US$</t>
  </si>
  <si>
    <t>Requested Multi-Country CI Funds US$</t>
  </si>
  <si>
    <t>TRP Recommended Allocation US$</t>
  </si>
  <si>
    <t xml:space="preserve"> TRP Recommended Multi-Country CI Funds US$</t>
  </si>
  <si>
    <t>Reinvested Efficiencies US$</t>
  </si>
  <si>
    <t/>
  </si>
  <si>
    <t>HIV/AIDS</t>
  </si>
  <si>
    <t>Program continuation</t>
  </si>
  <si>
    <t>Final Submission</t>
  </si>
  <si>
    <t>Window 1</t>
  </si>
  <si>
    <t>Grant Making</t>
  </si>
  <si>
    <t>Yes</t>
  </si>
  <si>
    <t>No</t>
  </si>
  <si>
    <t>2017-2019-Afghanistan</t>
  </si>
  <si>
    <t>AC-00000</t>
  </si>
  <si>
    <t>USD</t>
  </si>
  <si>
    <t>Tuberculosis, RSSH</t>
  </si>
  <si>
    <t>Tuberculosis</t>
  </si>
  <si>
    <t>Tailored - COE</t>
  </si>
  <si>
    <t>Window 2</t>
  </si>
  <si>
    <t>Malaria</t>
  </si>
  <si>
    <t>Tailored - Transition</t>
  </si>
  <si>
    <t>Window 5</t>
  </si>
  <si>
    <t>2017-2019-Albania</t>
  </si>
  <si>
    <t>2017-2019-Algeria</t>
  </si>
  <si>
    <t>TB/HIV</t>
  </si>
  <si>
    <t>Tailored - Material change</t>
  </si>
  <si>
    <t>Window 3</t>
  </si>
  <si>
    <t>2017-2019-Angola</t>
  </si>
  <si>
    <t>RSSH</t>
  </si>
  <si>
    <t>Window 4</t>
  </si>
  <si>
    <t>2017-2019-Armenia</t>
  </si>
  <si>
    <t>2017-2019-Azerbaijan</t>
  </si>
  <si>
    <t>Full review</t>
  </si>
  <si>
    <t>2017-2019-Bangladesh</t>
  </si>
  <si>
    <t>2017-2019-Belarus</t>
  </si>
  <si>
    <t>2017-2019-Belize</t>
  </si>
  <si>
    <t>2017-2019-Benin</t>
  </si>
  <si>
    <t>EUR</t>
  </si>
  <si>
    <t>2017-2019-Bhutan</t>
  </si>
  <si>
    <t>2017-2019-Bolivia (Plurinational State)</t>
  </si>
  <si>
    <t>2017-2019-Botswana</t>
  </si>
  <si>
    <t>2017-2019-Burkina Faso</t>
  </si>
  <si>
    <t>ASP</t>
  </si>
  <si>
    <t>2017-2019-Burundi</t>
  </si>
  <si>
    <t>2017-2019-Cambodia</t>
  </si>
  <si>
    <t>2017-2019-Cameroon</t>
  </si>
  <si>
    <t>HIV/AIDS, Tuberculosis, Malaria</t>
  </si>
  <si>
    <t>2017-2019-Central African Republic</t>
  </si>
  <si>
    <t>2017-2019-Chad</t>
  </si>
  <si>
    <t>2017-2019-Colombia</t>
  </si>
  <si>
    <t>2017-2019-Comoros</t>
  </si>
  <si>
    <t>2017-2019-Congo</t>
  </si>
  <si>
    <t>2017-2019-Congo (Democratic Republic)</t>
  </si>
  <si>
    <t>2017-2019-Costa Rica</t>
  </si>
  <si>
    <t>2017-2019-Côte d'Ivoire</t>
  </si>
  <si>
    <t>2017-2019-Cuba</t>
  </si>
  <si>
    <t>2017-2019-Djibouti</t>
  </si>
  <si>
    <t>2017-2019-Dominican Republic</t>
  </si>
  <si>
    <t>Window 6</t>
  </si>
  <si>
    <t>2017-2019-Ecuador</t>
  </si>
  <si>
    <t>Tailored (Simplified)</t>
  </si>
  <si>
    <t>2017-2019-Egypt</t>
  </si>
  <si>
    <t>2017-2019-El Salvador</t>
  </si>
  <si>
    <t>2017-2019-Eritrea</t>
  </si>
  <si>
    <t>2017-2019-Ethiopia</t>
  </si>
  <si>
    <t>2017-2019-Gabon</t>
  </si>
  <si>
    <t>2017-2019-Gambia</t>
  </si>
  <si>
    <t>2017-2019-Georgia</t>
  </si>
  <si>
    <t>2017-2019-Ghana</t>
  </si>
  <si>
    <t>2017-2019-Guatemala</t>
  </si>
  <si>
    <t>2017-2019-Guinea</t>
  </si>
  <si>
    <t>2017-2019-Guinea-Bissau</t>
  </si>
  <si>
    <t>2017-2019-Guyana</t>
  </si>
  <si>
    <t>2017-2019-Haiti</t>
  </si>
  <si>
    <t>2017-2019-Honduras</t>
  </si>
  <si>
    <t>Tailored - NSP Pilot</t>
  </si>
  <si>
    <t>2017-2019-India</t>
  </si>
  <si>
    <t>2017-2019-Indonesia</t>
  </si>
  <si>
    <t>2017-2019-Iran (Islamic Republic)</t>
  </si>
  <si>
    <t>2017-2019-Jamaica</t>
  </si>
  <si>
    <t>2017-2019-Kazakhstan</t>
  </si>
  <si>
    <t>2017-2019-Kenya</t>
  </si>
  <si>
    <t>2017-2019-Korea (Democratic Peoples Republic)</t>
  </si>
  <si>
    <t>2017-2019-Kosovo</t>
  </si>
  <si>
    <t>2017-2019-Kyrgyzstan</t>
  </si>
  <si>
    <t>2017-2019-Lao (Peoples Democratic Republic)</t>
  </si>
  <si>
    <t>2017-2019-Lesotho</t>
  </si>
  <si>
    <t>2017-2019-Liberia</t>
  </si>
  <si>
    <t>2017-2019-Madagascar</t>
  </si>
  <si>
    <t>2017-2019-Malawi</t>
  </si>
  <si>
    <t>2017-2019-Malaysia</t>
  </si>
  <si>
    <t>2017-2019-Mali</t>
  </si>
  <si>
    <t>2017-2019-Mauritania</t>
  </si>
  <si>
    <t>2017-2019-Mauritius</t>
  </si>
  <si>
    <t>2017-2019-Moldova</t>
  </si>
  <si>
    <t>2017-2019-Mongolia</t>
  </si>
  <si>
    <t>2017-2019-Montenegro</t>
  </si>
  <si>
    <t>2017-2019-Morocco</t>
  </si>
  <si>
    <t>2017-2019-Mozambique</t>
  </si>
  <si>
    <t>2017-2019-Multicountry Caribbean MCC</t>
  </si>
  <si>
    <t>2017-2019-Multicountry East Asia and Pacific RAI</t>
  </si>
  <si>
    <t>2017-2019-Multicountry Middle East MER</t>
  </si>
  <si>
    <t>2017-2019-Multicountry Western Pacific</t>
  </si>
  <si>
    <t>Early Applicant</t>
  </si>
  <si>
    <t>2017-2019-Myanmar</t>
  </si>
  <si>
    <t>2017-2019-Namibia</t>
  </si>
  <si>
    <t>2017-2019-Nepal</t>
  </si>
  <si>
    <t>2017-2019-Nicaragua</t>
  </si>
  <si>
    <t>2017-2019-Niger</t>
  </si>
  <si>
    <t>2017-2019-Nigeria</t>
  </si>
  <si>
    <t>2017-2019-Pakistan</t>
  </si>
  <si>
    <t>2017-2019-Panama</t>
  </si>
  <si>
    <t>2017-2019-Papua New Guinea</t>
  </si>
  <si>
    <t>2017-2019-Paraguay</t>
  </si>
  <si>
    <t>2017-2019-Peru</t>
  </si>
  <si>
    <t>2017-2019-Philippines</t>
  </si>
  <si>
    <t>2017-2019-Romania</t>
  </si>
  <si>
    <t>2017-2019-Rwanda</t>
  </si>
  <si>
    <t>HIV/AIDS, Tuberculosis, Malaria, RSSH</t>
  </si>
  <si>
    <t>2017-2019-Sao Tome and Principe</t>
  </si>
  <si>
    <t>2017-2019-Senegal</t>
  </si>
  <si>
    <t>2017-2019-Serbia</t>
  </si>
  <si>
    <t>2017-2019-Sierra Leone</t>
  </si>
  <si>
    <t>2017-2019-Solomon Islands</t>
  </si>
  <si>
    <t>2017-2019-Somalia</t>
  </si>
  <si>
    <t>2017-2019-South Africa</t>
  </si>
  <si>
    <t>2017-2019-South Sudan</t>
  </si>
  <si>
    <t>2017-2019-Sri Lanka</t>
  </si>
  <si>
    <t>2017-2019-Sudan</t>
  </si>
  <si>
    <t>2017-2019-Suriname</t>
  </si>
  <si>
    <t>2017-2019-Tajikistan</t>
  </si>
  <si>
    <t>2017-2019-Tanzania (United Republic)</t>
  </si>
  <si>
    <t>2017-2019-Thailand</t>
  </si>
  <si>
    <t>2017-2019-Timor-Leste</t>
  </si>
  <si>
    <t>2017-2019-Togo</t>
  </si>
  <si>
    <t>2017-2019-Tunisia</t>
  </si>
  <si>
    <t>2017-2019-Turkmenistan</t>
  </si>
  <si>
    <t>2017-2019-Uganda</t>
  </si>
  <si>
    <t>2017-2019-Ukraine</t>
  </si>
  <si>
    <t>2017-2019-Uzbekistan</t>
  </si>
  <si>
    <t>2017-2019-Viet Nam</t>
  </si>
  <si>
    <t>2017-2019-Zambia</t>
  </si>
  <si>
    <t>2017-2019-Zanzibar</t>
  </si>
  <si>
    <t>2017-2019-Zimbabwe</t>
  </si>
  <si>
    <t>2017-2019-Multicountry Southern Africa WHC</t>
  </si>
  <si>
    <t>Tuberculosis, Malaria, RSSH</t>
  </si>
  <si>
    <t>Allocation Cycle ID</t>
  </si>
  <si>
    <t>Country Name</t>
  </si>
  <si>
    <t>Global Fund Region</t>
  </si>
  <si>
    <t>Portfolio Categorisation</t>
  </si>
  <si>
    <t>Income Level</t>
  </si>
  <si>
    <t>COE</t>
  </si>
  <si>
    <t>Risk Of Not Meeting WTP</t>
  </si>
  <si>
    <t>ERI Classification</t>
  </si>
  <si>
    <t>Focus Of Application Requirement</t>
  </si>
  <si>
    <t>Afghanistan</t>
  </si>
  <si>
    <t>SE Asia</t>
  </si>
  <si>
    <t>Core</t>
  </si>
  <si>
    <t>LI</t>
  </si>
  <si>
    <t>Very high risk</t>
  </si>
  <si>
    <t>Albania</t>
  </si>
  <si>
    <t>EECA</t>
  </si>
  <si>
    <t>Focused</t>
  </si>
  <si>
    <t>UMI</t>
  </si>
  <si>
    <t>Lower risk</t>
  </si>
  <si>
    <t>Transition Funding</t>
  </si>
  <si>
    <t>Algeria</t>
  </si>
  <si>
    <t>MENA</t>
  </si>
  <si>
    <t>High risk</t>
  </si>
  <si>
    <t>Angola</t>
  </si>
  <si>
    <t>SEA</t>
  </si>
  <si>
    <t>Armenia</t>
  </si>
  <si>
    <t>ULMI</t>
  </si>
  <si>
    <t>Medium risk</t>
  </si>
  <si>
    <t>Azerbaijan</t>
  </si>
  <si>
    <t>Bangladesh</t>
  </si>
  <si>
    <t>HI Asia</t>
  </si>
  <si>
    <t>High Impact</t>
  </si>
  <si>
    <t>LLMI</t>
  </si>
  <si>
    <t>Belarus</t>
  </si>
  <si>
    <t>Belize</t>
  </si>
  <si>
    <t>LAC</t>
  </si>
  <si>
    <t>Benin</t>
  </si>
  <si>
    <t>CA</t>
  </si>
  <si>
    <t>Bhutan</t>
  </si>
  <si>
    <t>Bolivia (Plurinational State)</t>
  </si>
  <si>
    <t>Botswana</t>
  </si>
  <si>
    <t>Burkina Faso</t>
  </si>
  <si>
    <t>WA</t>
  </si>
  <si>
    <t>Burundi</t>
  </si>
  <si>
    <t>Cambodia</t>
  </si>
  <si>
    <t>Cameroon</t>
  </si>
  <si>
    <t>Central African Republic</t>
  </si>
  <si>
    <t>Chad</t>
  </si>
  <si>
    <t>Colombia</t>
  </si>
  <si>
    <t>Comoros</t>
  </si>
  <si>
    <t>Congo</t>
  </si>
  <si>
    <t>Congo (Democratic Republic)</t>
  </si>
  <si>
    <t>HI Afr 1</t>
  </si>
  <si>
    <t>Costa Rica</t>
  </si>
  <si>
    <t>Côte d'Ivoire</t>
  </si>
  <si>
    <t>Cuba</t>
  </si>
  <si>
    <t>Djibouti</t>
  </si>
  <si>
    <t>Dominican Republic</t>
  </si>
  <si>
    <t>Ecuador</t>
  </si>
  <si>
    <t>Egypt</t>
  </si>
  <si>
    <t>El Salvador</t>
  </si>
  <si>
    <t>Eritrea</t>
  </si>
  <si>
    <t>Ethiopia</t>
  </si>
  <si>
    <t>HI Afr 2</t>
  </si>
  <si>
    <t>Gabon</t>
  </si>
  <si>
    <t>Gambia</t>
  </si>
  <si>
    <t>Georgia</t>
  </si>
  <si>
    <t>Ghana</t>
  </si>
  <si>
    <t>Guatemala</t>
  </si>
  <si>
    <t>Guinea</t>
  </si>
  <si>
    <t>Guinea-Bissau</t>
  </si>
  <si>
    <t>Guyana</t>
  </si>
  <si>
    <t>Haiti</t>
  </si>
  <si>
    <t>Honduras</t>
  </si>
  <si>
    <t>India</t>
  </si>
  <si>
    <t>Indonesia</t>
  </si>
  <si>
    <t>Iran (Islamic Republic)</t>
  </si>
  <si>
    <t>Jamaica</t>
  </si>
  <si>
    <t>Kazakhstan</t>
  </si>
  <si>
    <t>Kenya</t>
  </si>
  <si>
    <t>Korea (Democratic Peoples Republic)</t>
  </si>
  <si>
    <t>Kosovo</t>
  </si>
  <si>
    <t>Kyrgyzstan</t>
  </si>
  <si>
    <t>Lao (Peoples Democratic Republic)</t>
  </si>
  <si>
    <t>Lesotho</t>
  </si>
  <si>
    <t>Liberia</t>
  </si>
  <si>
    <t>Madagascar</t>
  </si>
  <si>
    <t>Malawi</t>
  </si>
  <si>
    <t>Malaysia</t>
  </si>
  <si>
    <t>Mali</t>
  </si>
  <si>
    <t>Mauritania</t>
  </si>
  <si>
    <t>Mauritius</t>
  </si>
  <si>
    <t>Moldova</t>
  </si>
  <si>
    <t>Mongolia</t>
  </si>
  <si>
    <t>Montenegro</t>
  </si>
  <si>
    <t>Morocco</t>
  </si>
  <si>
    <t>Mozambique</t>
  </si>
  <si>
    <t>Multicountry Caribbean MCC</t>
  </si>
  <si>
    <t>Cannot be determined</t>
  </si>
  <si>
    <t>Multicountry East Asia and Pacific RAI</t>
  </si>
  <si>
    <t>Multicountry Middle East MER</t>
  </si>
  <si>
    <t>Except Lebanon</t>
  </si>
  <si>
    <t>Syria and Yemen only</t>
  </si>
  <si>
    <t>Multicountry Western Pacific</t>
  </si>
  <si>
    <t>Myanmar</t>
  </si>
  <si>
    <t>Namibia</t>
  </si>
  <si>
    <t>Nepal</t>
  </si>
  <si>
    <t>Nicaragua</t>
  </si>
  <si>
    <t>Niger</t>
  </si>
  <si>
    <t>Nigeria</t>
  </si>
  <si>
    <t>Pakistan</t>
  </si>
  <si>
    <t>Panama</t>
  </si>
  <si>
    <t>Papua New Guinea</t>
  </si>
  <si>
    <t>Paraguay</t>
  </si>
  <si>
    <t>Peru</t>
  </si>
  <si>
    <t>Philippines</t>
  </si>
  <si>
    <t>Romania</t>
  </si>
  <si>
    <t>Rwanda</t>
  </si>
  <si>
    <t>Sao Tome and Principe</t>
  </si>
  <si>
    <t>Senegal</t>
  </si>
  <si>
    <t>Serbia</t>
  </si>
  <si>
    <t>Sierra Leone</t>
  </si>
  <si>
    <t>Solomon Islands</t>
  </si>
  <si>
    <t>Somalia</t>
  </si>
  <si>
    <t>South Africa</t>
  </si>
  <si>
    <t>South Sudan</t>
  </si>
  <si>
    <t>Sri Lanka</t>
  </si>
  <si>
    <t>Sudan</t>
  </si>
  <si>
    <t>Suriname</t>
  </si>
  <si>
    <t>Tajikistan</t>
  </si>
  <si>
    <t>Tanzania (United Republic)</t>
  </si>
  <si>
    <t>Thailand</t>
  </si>
  <si>
    <t>Timor-Leste</t>
  </si>
  <si>
    <t>Togo</t>
  </si>
  <si>
    <t>Tunisia</t>
  </si>
  <si>
    <t>Turkmenistan</t>
  </si>
  <si>
    <t>Uganda</t>
  </si>
  <si>
    <t>Ukraine</t>
  </si>
  <si>
    <t>Uzbekistan</t>
  </si>
  <si>
    <t>Viet Nam</t>
  </si>
  <si>
    <t>Zambia</t>
  </si>
  <si>
    <t>Zanzibar</t>
  </si>
  <si>
    <t>Zimbabwe</t>
  </si>
  <si>
    <t>Multicountry Southern Africa WHC</t>
  </si>
  <si>
    <t>2017-2019</t>
  </si>
  <si>
    <t>Cycle_Window_ID</t>
  </si>
  <si>
    <t>Review Window</t>
  </si>
  <si>
    <t>TRP Submission Date</t>
  </si>
  <si>
    <t>First FR GAC date</t>
  </si>
  <si>
    <t>Second FR GAC date</t>
  </si>
  <si>
    <t>Final GAC date for use</t>
  </si>
  <si>
    <t>First FR Board approval date</t>
  </si>
  <si>
    <t>Second FR Board approval date</t>
  </si>
  <si>
    <t>Final Board approval date for use</t>
  </si>
  <si>
    <t>Cycle_Window</t>
  </si>
  <si>
    <t>TRP Submission date</t>
  </si>
  <si>
    <t>Diff b/w submission and Board approval (months)</t>
  </si>
  <si>
    <t>Duration (Submission to Board Approval in Months)</t>
  </si>
  <si>
    <t>Submission Date</t>
  </si>
  <si>
    <t>Third FR GAC date</t>
  </si>
  <si>
    <t>Fourth FR GAC date</t>
  </si>
  <si>
    <t>Third FR Board approval date</t>
  </si>
  <si>
    <t>Fourth FR Board approval date</t>
  </si>
  <si>
    <t>Component ID</t>
  </si>
  <si>
    <t>Component Name</t>
  </si>
  <si>
    <t>Type</t>
  </si>
  <si>
    <t>Integrated</t>
  </si>
  <si>
    <t>Country</t>
  </si>
  <si>
    <t>To select multiple options, hold Ctrl and click</t>
  </si>
  <si>
    <t>GAC Meeting Date and Board Approval Date for first grant associated with the funding request</t>
  </si>
  <si>
    <t>Funding Requests</t>
  </si>
  <si>
    <t>Board Approved</t>
  </si>
  <si>
    <t>% Completed</t>
  </si>
  <si>
    <t>-</t>
  </si>
  <si>
    <t>GAC Recommended</t>
  </si>
  <si>
    <t>Average Duration (Submission to Approval)</t>
  </si>
  <si>
    <t>Allocation Cycle name</t>
  </si>
  <si>
    <t>Region</t>
  </si>
  <si>
    <t>Component Type</t>
  </si>
  <si>
    <t>GAC meeting date</t>
  </si>
  <si>
    <t>Board approval date</t>
  </si>
  <si>
    <t>Review Approach</t>
  </si>
  <si>
    <t>TBD</t>
  </si>
  <si>
    <t>2017-2019-Multicountry Americas EMMIE</t>
  </si>
  <si>
    <t>Multicountry Americas EMMIE</t>
  </si>
  <si>
    <t>AFG-H-PC</t>
  </si>
  <si>
    <t>2017-2019-Afghanistan-HIV/AIDS</t>
  </si>
  <si>
    <t>FR1-AFG-H</t>
  </si>
  <si>
    <t>New Submission</t>
  </si>
  <si>
    <t>Gosia</t>
  </si>
  <si>
    <t>Laura</t>
  </si>
  <si>
    <t>English</t>
  </si>
  <si>
    <t>UNDP</t>
  </si>
  <si>
    <t>Light for PC</t>
  </si>
  <si>
    <t>Compliant</t>
  </si>
  <si>
    <t>AFG-M-PC</t>
  </si>
  <si>
    <t>2017-2019-Afghanistan-Malaria</t>
  </si>
  <si>
    <t>FR2-AFG-M</t>
  </si>
  <si>
    <t>Scenario 1: reselection of well-performing PR</t>
  </si>
  <si>
    <t>AFG-T-TCOE</t>
  </si>
  <si>
    <t>2017-2019-Afghanistan-Tuberculosis</t>
  </si>
  <si>
    <t>FR100-AFG-Z</t>
  </si>
  <si>
    <t>Oscar</t>
  </si>
  <si>
    <t>Ministry of Public Health</t>
  </si>
  <si>
    <t>Standard</t>
  </si>
  <si>
    <t>Multiple Scenarios</t>
  </si>
  <si>
    <t>AGO-C-TMC</t>
  </si>
  <si>
    <t>2017-2019-Angola-HIV/AIDS</t>
  </si>
  <si>
    <t>2017-2019-Angola-Tuberculosis</t>
  </si>
  <si>
    <t>FR258-AGO-C</t>
  </si>
  <si>
    <t>HIV/AIDS, Tuberculosis</t>
  </si>
  <si>
    <t>Mariluz</t>
  </si>
  <si>
    <t>Ministry of Health</t>
  </si>
  <si>
    <t>Compliant with challenges</t>
  </si>
  <si>
    <t>2017-2019-Angola-TB/HIV</t>
  </si>
  <si>
    <t>AGO-M-TMC</t>
  </si>
  <si>
    <t>2017-2019-Angola-Malaria</t>
  </si>
  <si>
    <t>FR211-AGO-M</t>
  </si>
  <si>
    <t>World Vision</t>
  </si>
  <si>
    <t>2017-2019-Angola-RSSH</t>
  </si>
  <si>
    <t>FR381-AGO-S</t>
  </si>
  <si>
    <t>ALB-C-TT</t>
  </si>
  <si>
    <t>2017-2019-Albania-HIV/AIDS</t>
  </si>
  <si>
    <t>2017-2019-Albania-Tuberculosis</t>
  </si>
  <si>
    <t>FR452-ALB-C</t>
  </si>
  <si>
    <t>Light</t>
  </si>
  <si>
    <t>2017-2019-Albania-TB/HIV</t>
  </si>
  <si>
    <t>ARM-H-PC</t>
  </si>
  <si>
    <t>2017-2019-Armenia-HIV/AIDS</t>
  </si>
  <si>
    <t>FR464-ARM-H</t>
  </si>
  <si>
    <t>Svetlana</t>
  </si>
  <si>
    <t>Rosalie</t>
  </si>
  <si>
    <t>ARM-T-PC</t>
  </si>
  <si>
    <t>2017-2019-Armenia-Tuberculosis</t>
  </si>
  <si>
    <t>FR465-ARM-T</t>
  </si>
  <si>
    <t>AZE-H-PC</t>
  </si>
  <si>
    <t>2017-2019-Azerbaijan-HIV/AIDS</t>
  </si>
  <si>
    <t>FR5-AZE-H</t>
  </si>
  <si>
    <t>Initial Submission</t>
  </si>
  <si>
    <t>Ministry of Health Project Implementation Unit</t>
  </si>
  <si>
    <t>N/A</t>
  </si>
  <si>
    <t>Revised Review Approach</t>
  </si>
  <si>
    <t>AZE-H-TMC-Resub</t>
  </si>
  <si>
    <t>FR316-AZE-H</t>
  </si>
  <si>
    <t>Resubmission</t>
  </si>
  <si>
    <t>Ministry of Health of Azerbaijan</t>
  </si>
  <si>
    <t>AZE-T-PC</t>
  </si>
  <si>
    <t>2017-2019-Azerbaijan-Tuberculosis</t>
  </si>
  <si>
    <t>FR6-AZE-T</t>
  </si>
  <si>
    <t>Ministry of Health, Project Implementation Unit</t>
  </si>
  <si>
    <t>AZE-T-TMC-Resub</t>
  </si>
  <si>
    <t>FR317-AZE-T</t>
  </si>
  <si>
    <t>BDI-H-PC</t>
  </si>
  <si>
    <t>2017-2019-Burundi-HIV/AIDS</t>
  </si>
  <si>
    <t>FR23-BDI-H</t>
  </si>
  <si>
    <t>Romy</t>
  </si>
  <si>
    <t>French</t>
  </si>
  <si>
    <t>Ministère de la Santé Publique et de la Lutte contre le Sida</t>
  </si>
  <si>
    <t>Croix Rouge Burundi</t>
  </si>
  <si>
    <t>BDI-M-PC</t>
  </si>
  <si>
    <t>2017-2019-Burundi-Malaria</t>
  </si>
  <si>
    <t>FR25-BDI-M</t>
  </si>
  <si>
    <t>PNILP</t>
  </si>
  <si>
    <t>CARITAS Burundi</t>
  </si>
  <si>
    <t>BDI-T-PC</t>
  </si>
  <si>
    <t>2017-2019-Burundi-Tuberculosis</t>
  </si>
  <si>
    <t>FR24-BDI-T</t>
  </si>
  <si>
    <t>Programme National Intégré Lèpre et Tuberculose</t>
  </si>
  <si>
    <t>BEN-H-PC</t>
  </si>
  <si>
    <t>2017-2019-Benin-HIV/AIDS</t>
  </si>
  <si>
    <t>FR9-BEN-H</t>
  </si>
  <si>
    <t>Programme Santé de Lutte contre le Sida (PSLSEx PNLS)</t>
  </si>
  <si>
    <t>Plan International Benin (PIB)</t>
  </si>
  <si>
    <t>BEN-M-PC</t>
  </si>
  <si>
    <t>2017-2019-Benin-Malaria</t>
  </si>
  <si>
    <t>FR11-BEN-M</t>
  </si>
  <si>
    <t>Pogramme National de Lutte contre le Paludisme</t>
  </si>
  <si>
    <t>Scenario 2: reselection of PR with rating &lt;= B2</t>
  </si>
  <si>
    <t>BEN-S-Full</t>
  </si>
  <si>
    <t>2017-2019-Benin-RSSH</t>
  </si>
  <si>
    <t>FR352-BEN-S</t>
  </si>
  <si>
    <t>Enabel (Agence belge du développement)</t>
  </si>
  <si>
    <t>BEN-T-PC</t>
  </si>
  <si>
    <t>2017-2019-Benin-Tuberculosis</t>
  </si>
  <si>
    <t>FR10-BEN-T</t>
  </si>
  <si>
    <t>Programme National contre la Tuberculose du Bénin (PNT)</t>
  </si>
  <si>
    <t>BFA-H-PC</t>
  </si>
  <si>
    <t>2017-2019-Burkina Faso-HIV/AIDS</t>
  </si>
  <si>
    <t>FR20-BFA-H</t>
  </si>
  <si>
    <t>SP/CNLS-IST</t>
  </si>
  <si>
    <t>IPC/BF</t>
  </si>
  <si>
    <t>BFA-M-PC</t>
  </si>
  <si>
    <t>2017-2019-Burkina Faso-Malaria</t>
  </si>
  <si>
    <t>FR22-BFA-M</t>
  </si>
  <si>
    <t>PADS</t>
  </si>
  <si>
    <t>BFA-T-PC</t>
  </si>
  <si>
    <t>2017-2019-Burkina Faso-Tuberculosis</t>
  </si>
  <si>
    <t>FR21-BFA-T</t>
  </si>
  <si>
    <t>BGD-H-Full</t>
  </si>
  <si>
    <t>2017-2019-Bangladesh-HIV/AIDS</t>
  </si>
  <si>
    <t>FR100-BGD-H</t>
  </si>
  <si>
    <t>Bianca</t>
  </si>
  <si>
    <t>Jeyran</t>
  </si>
  <si>
    <t>Economic Relations Division(NASP), MOHFW</t>
  </si>
  <si>
    <t>Save the Children</t>
  </si>
  <si>
    <t>ICDDRB</t>
  </si>
  <si>
    <t>BGD-M-Full</t>
  </si>
  <si>
    <t>2017-2019-Bangladesh-Malaria</t>
  </si>
  <si>
    <t>FR100-BGD-M</t>
  </si>
  <si>
    <t>Ministry of Finance</t>
  </si>
  <si>
    <t>BRAC</t>
  </si>
  <si>
    <t>BGD-T-Full</t>
  </si>
  <si>
    <t>2017-2019-Bangladesh-Tuberculosis</t>
  </si>
  <si>
    <t>FR100-BGD-T</t>
  </si>
  <si>
    <t>External Resources Division,MOF</t>
  </si>
  <si>
    <t>BLR-H-PC</t>
  </si>
  <si>
    <t>2017-2019-Belarus-HIV/AIDS</t>
  </si>
  <si>
    <t>FR7-BLR-H</t>
  </si>
  <si>
    <t>BLR-T-PC</t>
  </si>
  <si>
    <t>2017-2019-Belarus-Tuberculosis</t>
  </si>
  <si>
    <t>FR8-BLR-T</t>
  </si>
  <si>
    <t>BLZ-C-TT</t>
  </si>
  <si>
    <t>2017-2019-Belize-HIV/AIDS</t>
  </si>
  <si>
    <t>2017-2019-Belize-Tuberculosis</t>
  </si>
  <si>
    <t>FR375-BLZ-C</t>
  </si>
  <si>
    <t>2017-2019-Belize-TB/HIV</t>
  </si>
  <si>
    <t>BOL-H-PC</t>
  </si>
  <si>
    <t>2017-2019-Bolivia (Plurinational State)-HIV/AIDS</t>
  </si>
  <si>
    <t>FR15-BOL-H</t>
  </si>
  <si>
    <t>Spanish</t>
  </si>
  <si>
    <t>BOL-M-PC</t>
  </si>
  <si>
    <t>2017-2019-Bolivia (Plurinational State)-Malaria</t>
  </si>
  <si>
    <t>FR17-BOL-M</t>
  </si>
  <si>
    <t>BOL-T-PC</t>
  </si>
  <si>
    <t>2017-2019-Bolivia (Plurinational State)-Tuberculosis</t>
  </si>
  <si>
    <t>FR16-BOL-T</t>
  </si>
  <si>
    <t>BTN-H-TMC</t>
  </si>
  <si>
    <t>2017-2019-Bhutan-HIV/AIDS</t>
  </si>
  <si>
    <t>FR397-BTN-H</t>
  </si>
  <si>
    <t>Ministry Of Health</t>
  </si>
  <si>
    <t>BTN-M-TMC</t>
  </si>
  <si>
    <t>2017-2019-Bhutan-Malaria</t>
  </si>
  <si>
    <t>FR398-BTN-M</t>
  </si>
  <si>
    <t>BTN-T-TMC</t>
  </si>
  <si>
    <t>2017-2019-Bhutan-Tuberculosis</t>
  </si>
  <si>
    <t>FR399-BTN-T</t>
  </si>
  <si>
    <t>BWA-C-PC</t>
  </si>
  <si>
    <t>2017-2019-Botswana-HIV/AIDS</t>
  </si>
  <si>
    <t>2017-2019-Botswana-Tuberculosis</t>
  </si>
  <si>
    <t>FR413-BWA-C</t>
  </si>
  <si>
    <t>2017-2019-Botswana-TB/HIV</t>
  </si>
  <si>
    <t>BWA-M-TT</t>
  </si>
  <si>
    <t>2017-2019-Botswana-Malaria</t>
  </si>
  <si>
    <t>FR232-BWA-M</t>
  </si>
  <si>
    <t>Ministry of Health and Wellness of the Government of the Republic of Botswana</t>
  </si>
  <si>
    <t>Iteration</t>
  </si>
  <si>
    <t>BWA-M-TT-Resub</t>
  </si>
  <si>
    <t>FR232-BWA-M-01</t>
  </si>
  <si>
    <t>2017-2019-Central African Republic-HIV/AIDS</t>
  </si>
  <si>
    <t>2017-2019-Central African Republic-Tuberculosis</t>
  </si>
  <si>
    <t>FR100-CAF-C</t>
  </si>
  <si>
    <t>2017-2019-Central African Republic-TB/HIV</t>
  </si>
  <si>
    <t>CAF-M-PC</t>
  </si>
  <si>
    <t>2017-2019-Central African Republic-Malaria</t>
  </si>
  <si>
    <t>FR30-CAF-M</t>
  </si>
  <si>
    <t>Fédération Internatioale des Sociétés de la Croix Rouge et du Croissant Rouge (FICR/CR)</t>
  </si>
  <si>
    <t>CIV-H-Full</t>
  </si>
  <si>
    <t>2017-2019-Côte d'Ivoire-HIV/AIDS</t>
  </si>
  <si>
    <t>FR184-CIV-H</t>
  </si>
  <si>
    <t>Will</t>
  </si>
  <si>
    <t>Alliance Cote d'Ivoire</t>
  </si>
  <si>
    <t>Programme Nationale Lutte contre le SIDA</t>
  </si>
  <si>
    <t>CIV-M-PC</t>
  </si>
  <si>
    <t>2017-2019-Côte d'Ivoire-Malaria</t>
  </si>
  <si>
    <t>FR38-CIV-M</t>
  </si>
  <si>
    <t>Ministere de la Sante et de l'Hygiene Publique (MSHP)</t>
  </si>
  <si>
    <t>Save the Children Foundation (SCF)</t>
  </si>
  <si>
    <t>CIV-T-PC</t>
  </si>
  <si>
    <t>2017-2019-Côte d'Ivoire-Tuberculosis</t>
  </si>
  <si>
    <t>FR37-CIV-T</t>
  </si>
  <si>
    <t>Programme National de lutte contre la Tuberculose (PNLT)</t>
  </si>
  <si>
    <t>Alliance Nationale de lutte contre le SIDA en Cote d'Ivoire (ANSCI)</t>
  </si>
  <si>
    <t>CMR-C-TMC</t>
  </si>
  <si>
    <t>2017-2019-Cameroon-HIV/AIDS</t>
  </si>
  <si>
    <t>2017-2019-Cameroon-Tuberculosis</t>
  </si>
  <si>
    <t>FR215-CMR-C</t>
  </si>
  <si>
    <t>CNLS</t>
  </si>
  <si>
    <t>PNLT-Min Santé</t>
  </si>
  <si>
    <t>CAMNAFAW</t>
  </si>
  <si>
    <t>2017-2019-Cameroon-TB/HIV</t>
  </si>
  <si>
    <t>CMR-M-PC</t>
  </si>
  <si>
    <t>2017-2019-Cameroon-Malaria</t>
  </si>
  <si>
    <t>FR26-CMR-M</t>
  </si>
  <si>
    <t>Programme National de Lutte contre le Paludisme</t>
  </si>
  <si>
    <t>COD-C-TMC</t>
  </si>
  <si>
    <t>2017-2019-Congo (Democratic Republic)-HIV/AIDS</t>
  </si>
  <si>
    <t>2017-2019-Congo (Democratic Republic)-Tuberculosis</t>
  </si>
  <si>
    <t>FR100-COD-C</t>
  </si>
  <si>
    <t>Ministère de la Santé Publique</t>
  </si>
  <si>
    <t>CORDAID</t>
  </si>
  <si>
    <t>SANRU</t>
  </si>
  <si>
    <t>CARITAS</t>
  </si>
  <si>
    <t>2017-2019-Congo (Democratic Republic)-TB/HIV</t>
  </si>
  <si>
    <t>COD-M-PC</t>
  </si>
  <si>
    <t>2017-2019-Congo (Democratic Republic)-Malaria</t>
  </si>
  <si>
    <t>FR36-COD-M</t>
  </si>
  <si>
    <t>Ministère de la Santé Publique, CAG</t>
  </si>
  <si>
    <t>Population Services International (PSI)</t>
  </si>
  <si>
    <t>COG-C-TMC</t>
  </si>
  <si>
    <t>2017-2019-Congo-HIV/AIDS</t>
  </si>
  <si>
    <t>2017-2019-Congo-Tuberculosis</t>
  </si>
  <si>
    <t>FR289-COG-C</t>
  </si>
  <si>
    <t>Ministère de la Santé et de la Population/Coordination Technique Administratif et Financière</t>
  </si>
  <si>
    <t>Croix Rouge Française</t>
  </si>
  <si>
    <t>Scenario 2: selection of new PR</t>
  </si>
  <si>
    <t>2017-2019-Congo-TB/HIV</t>
  </si>
  <si>
    <t>COG-M-Full</t>
  </si>
  <si>
    <t>2017-2019-Congo-Malaria</t>
  </si>
  <si>
    <t>FR214-COG-M</t>
  </si>
  <si>
    <t>COL-H-PC</t>
  </si>
  <si>
    <t>2017-2019-Colombia-HIV/AIDS</t>
  </si>
  <si>
    <t>FR32-COL-H</t>
  </si>
  <si>
    <t>COM-H-PC</t>
  </si>
  <si>
    <t>2017-2019-Comoros-HIV/AIDS</t>
  </si>
  <si>
    <t>FR33-COM-H</t>
  </si>
  <si>
    <t>COM-M-PC</t>
  </si>
  <si>
    <t>2017-2019-Comoros-Malaria</t>
  </si>
  <si>
    <t>FR35-COM-M</t>
  </si>
  <si>
    <t>COM-T-PC</t>
  </si>
  <si>
    <t>2017-2019-Comoros-Tuberculosis</t>
  </si>
  <si>
    <t>FR34-COM-T</t>
  </si>
  <si>
    <t>CPV-Z-PC</t>
  </si>
  <si>
    <t>FR276-CPV-Z</t>
  </si>
  <si>
    <t>CCS-SIDA</t>
  </si>
  <si>
    <t>2017-2019-Costa Rica-HIV/AIDS</t>
  </si>
  <si>
    <t>FR319-CRI-H</t>
  </si>
  <si>
    <t>Victoria</t>
  </si>
  <si>
    <t>Instituto Humanista para la Cooperacion con los Paises en Desarrollo (Hivos)</t>
  </si>
  <si>
    <t>CUB-H-TT</t>
  </si>
  <si>
    <t>2017-2019-Cuba-HIV/AIDS</t>
  </si>
  <si>
    <t>FR100-CUB-H</t>
  </si>
  <si>
    <t>DJI-C-TMC</t>
  </si>
  <si>
    <t>2017-2019-Djibouti-HIV/AIDS</t>
  </si>
  <si>
    <t>2017-2019-Djibouti-Tuberculosis</t>
  </si>
  <si>
    <t>FR264-DJI-C</t>
  </si>
  <si>
    <t>2017-2019-Djibouti-TB/HIV</t>
  </si>
  <si>
    <t>DJI-C-TMC-Resub</t>
  </si>
  <si>
    <t>FR264-DJI-C-01</t>
  </si>
  <si>
    <t>DJI-M-TMC</t>
  </si>
  <si>
    <t>2017-2019-Djibouti-Malaria</t>
  </si>
  <si>
    <t>FR261-DJI-M</t>
  </si>
  <si>
    <t>DJI-M-TMC-Resub</t>
  </si>
  <si>
    <t>FR261-DJI-M-01</t>
  </si>
  <si>
    <t>DOM-H-PC</t>
  </si>
  <si>
    <t>2017-2019-Dominican Republic-HIV/AIDS</t>
  </si>
  <si>
    <t>FR39-DOM-H</t>
  </si>
  <si>
    <t>DOM-T-TT</t>
  </si>
  <si>
    <t>2017-2019-Dominican Republic-Tuberculosis</t>
  </si>
  <si>
    <t>FR100-DOM-T</t>
  </si>
  <si>
    <t>DZA-H-TT</t>
  </si>
  <si>
    <t>2017-2019-Algeria-HIV/AIDS</t>
  </si>
  <si>
    <t>FR393-DZA-H</t>
  </si>
  <si>
    <t>ECU-H-PC</t>
  </si>
  <si>
    <t>2017-2019-Ecuador-HIV/AIDS</t>
  </si>
  <si>
    <t>FR40-ECU-H</t>
  </si>
  <si>
    <t>2017-2019-Egypt-HIV/AIDS</t>
  </si>
  <si>
    <t>Non-CCM</t>
  </si>
  <si>
    <t>2017-2019-Egypt-Tuberculosis</t>
  </si>
  <si>
    <t>EMMIE-M-Full</t>
  </si>
  <si>
    <t>2017-2019-Multicountry Americas EMMIE-Malaria</t>
  </si>
  <si>
    <t>FR358-MCEMMIE-M</t>
  </si>
  <si>
    <t>Interamerican Development Bank</t>
  </si>
  <si>
    <t>ERI-H-TCOE</t>
  </si>
  <si>
    <t>2017-2019-Eritrea-HIV/AIDS</t>
  </si>
  <si>
    <t>FR285-ERI-H</t>
  </si>
  <si>
    <t>ERI-M-PC</t>
  </si>
  <si>
    <t>2017-2019-Eritrea-Malaria</t>
  </si>
  <si>
    <t>FR41-ERI-M</t>
  </si>
  <si>
    <t>ERI-T-TCOE</t>
  </si>
  <si>
    <t>2017-2019-Eritrea-Tuberculosis</t>
  </si>
  <si>
    <t>FR400-ERI-T</t>
  </si>
  <si>
    <t>ETH-C-Full</t>
  </si>
  <si>
    <t>2017-2019-Ethiopia-HIV/AIDS</t>
  </si>
  <si>
    <t>2017-2019-Ethiopia-Tuberculosis</t>
  </si>
  <si>
    <t>FR313-ETH-C</t>
  </si>
  <si>
    <t>Federal Ministry of Health</t>
  </si>
  <si>
    <t>Federal HIV and AIDS Prevention and Control Office</t>
  </si>
  <si>
    <t>2017-2019-Ethiopia-TB/HIV</t>
  </si>
  <si>
    <t>ETH-M-Full</t>
  </si>
  <si>
    <t>2017-2019-Ethiopia-Malaria</t>
  </si>
  <si>
    <t>FR100-ETH-M</t>
  </si>
  <si>
    <t>ETH-S-Full</t>
  </si>
  <si>
    <t>2017-2019-Ethiopia-RSSH</t>
  </si>
  <si>
    <t>FR268-ETH-S</t>
  </si>
  <si>
    <t>GAB-T-PC</t>
  </si>
  <si>
    <t>2017-2019-Gabon-Tuberculosis</t>
  </si>
  <si>
    <t>FR42-GAB-T</t>
  </si>
  <si>
    <t>GEO-H-PC</t>
  </si>
  <si>
    <t>2017-2019-Georgia-HIV/AIDS</t>
  </si>
  <si>
    <t>FR46-GEO-H</t>
  </si>
  <si>
    <t>GEO-T-PC</t>
  </si>
  <si>
    <t>2017-2019-Georgia-Tuberculosis</t>
  </si>
  <si>
    <t>FR47-GEO-T</t>
  </si>
  <si>
    <t>GHA-C-TMC</t>
  </si>
  <si>
    <t>2017-2019-Ghana-HIV/AIDS</t>
  </si>
  <si>
    <t>2017-2019-Ghana-Tuberculosis</t>
  </si>
  <si>
    <t>FR222-GHA-C</t>
  </si>
  <si>
    <t>Josefina</t>
  </si>
  <si>
    <t>MOH/GHS</t>
  </si>
  <si>
    <t>WAPCAS</t>
  </si>
  <si>
    <t>2017-2019-Ghana-TB/HIV</t>
  </si>
  <si>
    <t>GHA-M-TMC</t>
  </si>
  <si>
    <t>2017-2019-Ghana-Malaria</t>
  </si>
  <si>
    <t>FR218-GHA-M</t>
  </si>
  <si>
    <t>GHS</t>
  </si>
  <si>
    <t>AGAMaL</t>
  </si>
  <si>
    <t>GIN-H-PC</t>
  </si>
  <si>
    <t>2017-2019-Guinea-HIV/AIDS</t>
  </si>
  <si>
    <t>FR50-GIN-H</t>
  </si>
  <si>
    <t xml:space="preserve">Mariluz </t>
  </si>
  <si>
    <t>Secrétariat Executif du Comité National de Lutte contre le Sida (SE/CNLS)</t>
  </si>
  <si>
    <t>GIN-M-PC</t>
  </si>
  <si>
    <t>2017-2019-Guinea-Malaria</t>
  </si>
  <si>
    <t>FR51-GIN-M</t>
  </si>
  <si>
    <t>Catholic Relief Services (CRS)</t>
  </si>
  <si>
    <t>2017-2019-Guinea-Tuberculosis</t>
  </si>
  <si>
    <t>FR260-GIN-T</t>
  </si>
  <si>
    <t>Plan International</t>
  </si>
  <si>
    <t>GMB-C-PC</t>
  </si>
  <si>
    <t>2017-2019-Gambia-HIV/AIDS</t>
  </si>
  <si>
    <t>2017-2019-Gambia-Tuberculosis</t>
  </si>
  <si>
    <t>FR204-GMB-C</t>
  </si>
  <si>
    <t>National Aids Secretariat</t>
  </si>
  <si>
    <t>ActionAid International The Gambia</t>
  </si>
  <si>
    <t>2017-2019-Gambia-TB/HIV</t>
  </si>
  <si>
    <t>GMB-M-PC</t>
  </si>
  <si>
    <t>2017-2019-Gambia-Malaria</t>
  </si>
  <si>
    <t>FR45-GMB-M</t>
  </si>
  <si>
    <t>GNB-C-PC</t>
  </si>
  <si>
    <t>2017-2019-Guinea-Bissau-HIV/AIDS</t>
  </si>
  <si>
    <t>2017-2019-Guinea-Bissau-Tuberculosis</t>
  </si>
  <si>
    <t>FR277-GNB-C</t>
  </si>
  <si>
    <t>Portugese</t>
  </si>
  <si>
    <t>CG-PNDS (Ministry of Health)</t>
  </si>
  <si>
    <t>2017-2019-Guinea-Bissau-TB/HIV</t>
  </si>
  <si>
    <t>GNB-M-PC</t>
  </si>
  <si>
    <t>2017-2019-Guinea-Bissau-Malaria</t>
  </si>
  <si>
    <t>FR54-GNB-M</t>
  </si>
  <si>
    <t>United Nations Development Programme (UNDP)</t>
  </si>
  <si>
    <t>GTM-H-Full</t>
  </si>
  <si>
    <t>2017-2019-Guatemala-HIV/AIDS</t>
  </si>
  <si>
    <t>FR100-GTM-H</t>
  </si>
  <si>
    <t>Instituto de Nutricion de Centroamerica y Panama (INCAP)</t>
  </si>
  <si>
    <t>GTM-H-Full-Resub</t>
  </si>
  <si>
    <t>FR100-GTM-H-01</t>
  </si>
  <si>
    <t>GTM-M-Full</t>
  </si>
  <si>
    <t>2017-2019-Guatemala-Malaria</t>
  </si>
  <si>
    <t>FR416-GTM-M</t>
  </si>
  <si>
    <t>GTM-T-Full</t>
  </si>
  <si>
    <t>2017-2019-Guatemala-Tuberculosis</t>
  </si>
  <si>
    <t>FR417-GTM-T</t>
  </si>
  <si>
    <t>GUY-H-PC</t>
  </si>
  <si>
    <t>2017-2019-Guyana-HIV/AIDS</t>
  </si>
  <si>
    <t>FR55-GUY-H</t>
  </si>
  <si>
    <t>GUY-M-PC</t>
  </si>
  <si>
    <t>2017-2019-Guyana-Malaria</t>
  </si>
  <si>
    <t>FR57-GUY-M</t>
  </si>
  <si>
    <t>GUY-T-PC</t>
  </si>
  <si>
    <t>2017-2019-Guyana-Tuberculosis</t>
  </si>
  <si>
    <t>FR56-GUY-T</t>
  </si>
  <si>
    <t>HND-H-PC</t>
  </si>
  <si>
    <t>2017-2019-Honduras-HIV/AIDS</t>
  </si>
  <si>
    <t>FR61-HND-H</t>
  </si>
  <si>
    <t>HND-M-PC</t>
  </si>
  <si>
    <t>2017-2019-Honduras-Malaria</t>
  </si>
  <si>
    <t>FR63-HND-M</t>
  </si>
  <si>
    <t>Cooperative Housing Foundation (CHF)</t>
  </si>
  <si>
    <t>HND-T-PC</t>
  </si>
  <si>
    <t>2017-2019-Honduras-Tuberculosis</t>
  </si>
  <si>
    <t>FR62-HND-T</t>
  </si>
  <si>
    <t>HTI-C-PC</t>
  </si>
  <si>
    <t>2017-2019-Haiti-HIV/AIDS</t>
  </si>
  <si>
    <t>2017-2019-Haiti-Tuberculosis</t>
  </si>
  <si>
    <t>FR278-HTI-C</t>
  </si>
  <si>
    <t>2017-2019-Haiti-TB/HIV</t>
  </si>
  <si>
    <t>HTI-M-PC</t>
  </si>
  <si>
    <t>2017-2019-Haiti-Malaria</t>
  </si>
  <si>
    <t>FR60-HTI-M</t>
  </si>
  <si>
    <t>IDN-C-Full</t>
  </si>
  <si>
    <t>2017-2019-Indonesia-HIV/AIDS</t>
  </si>
  <si>
    <t>2017-2019-Indonesia-Tuberculosis</t>
  </si>
  <si>
    <t>FR100-IDN-Z</t>
  </si>
  <si>
    <t>HIV/AIDS, Tuberculosis, RSSH</t>
  </si>
  <si>
    <t>Aisyiyah</t>
  </si>
  <si>
    <t>LKNU</t>
  </si>
  <si>
    <t>Spiritia Foundation</t>
  </si>
  <si>
    <t>Indonesia AIDS Coalition (IAC)</t>
  </si>
  <si>
    <t>2017-2019-Indonesia-TB/HIV</t>
  </si>
  <si>
    <t>IDN-M-PC</t>
  </si>
  <si>
    <t>2017-2019-Indonesia-Malaria</t>
  </si>
  <si>
    <t>FR64-IDN-M</t>
  </si>
  <si>
    <t>Ministry of Health of The Republic of Indonesia, Sub-directorate Malaria</t>
  </si>
  <si>
    <t>Persatuan Karya Dharma Kesehatan Indonesia (PERDHAKI)</t>
  </si>
  <si>
    <t>2017-2019-India-HIV/AIDS</t>
  </si>
  <si>
    <t>FR185-IND-H</t>
  </si>
  <si>
    <t xml:space="preserve">Department of Economic Affairs: (National AIDS Control Organization, Ministry of Health and Family Welfare, Government of India) </t>
  </si>
  <si>
    <t xml:space="preserve">Plan International (India Chapter) </t>
  </si>
  <si>
    <t xml:space="preserve">Solidarity and Action Against The HIV Infection in India </t>
  </si>
  <si>
    <t xml:space="preserve">India HIV/AIDS Alliance </t>
  </si>
  <si>
    <t>Christian Medical Association of India</t>
  </si>
  <si>
    <t>IND-M-Full</t>
  </si>
  <si>
    <t>2017-2019-India-Malaria</t>
  </si>
  <si>
    <t>FR186-IND-M</t>
  </si>
  <si>
    <t>Department of the Economic Affairs, Ministry of Finance, Government of India (National Vector Borne Diseases Control Programme, MOH&amp;FW, GoI)</t>
  </si>
  <si>
    <t>Caritas India</t>
  </si>
  <si>
    <t>2017-2019-India-Tuberculosis</t>
  </si>
  <si>
    <t>FR187-IND-T</t>
  </si>
  <si>
    <t xml:space="preserve">Department of Economic Affairs, Ministry of Finance, implementing through Central TB Division, Ministry of Health &amp; Family Welfare, Government of India </t>
  </si>
  <si>
    <t>William J Clinton Foundation</t>
  </si>
  <si>
    <t xml:space="preserve">The Union </t>
  </si>
  <si>
    <t xml:space="preserve">Department of Economic Affairs, Ministry of Finance, implementing through Indian Council for Medical Research, Ministry of Health &amp; Family Welfare, Government of India </t>
  </si>
  <si>
    <t>IRN-H-PC</t>
  </si>
  <si>
    <t>2017-2019-Iran (Islamic Republic)-HIV/AIDS</t>
  </si>
  <si>
    <t>FR65-IRN-H</t>
  </si>
  <si>
    <t>JAM-H-PC</t>
  </si>
  <si>
    <t>2017-2019-Jamaica-HIV/AIDS</t>
  </si>
  <si>
    <t>FR66-JAM-H</t>
  </si>
  <si>
    <t>Stephany</t>
  </si>
  <si>
    <t>2017-2019-Kazakhstan-HIV/AIDS</t>
  </si>
  <si>
    <t>FR100-KAZ-H</t>
  </si>
  <si>
    <t>Tailored - Material Change</t>
  </si>
  <si>
    <t>The Republican Center on Prevention and Control of AIDS of the Ministry of Health of the Republic of Kazakhstan (RAC)</t>
  </si>
  <si>
    <t>KAZ-T-TNSP</t>
  </si>
  <si>
    <t>2017-2019-Kazakhstan-Tuberculosis</t>
  </si>
  <si>
    <t>FR453-KAZ-T</t>
  </si>
  <si>
    <t>Tailored - NSP pilot</t>
  </si>
  <si>
    <t>KEN-C-Full</t>
  </si>
  <si>
    <t>2017-2019-Kenya-HIV/AIDS</t>
  </si>
  <si>
    <t>2017-2019-Kenya-Tuberculosis</t>
  </si>
  <si>
    <t>FR333-KEN-C</t>
  </si>
  <si>
    <t>Kotaro</t>
  </si>
  <si>
    <t>The National Treasury (TNT)</t>
  </si>
  <si>
    <t>Kenya Red Cross Society (KRC)</t>
  </si>
  <si>
    <t>African Medical and Research Foundation (AMREF)</t>
  </si>
  <si>
    <t>2017-2019-Kenya-TB/HIV</t>
  </si>
  <si>
    <t>KEN-M-Full</t>
  </si>
  <si>
    <t>2017-2019-Kenya-Malaria</t>
  </si>
  <si>
    <t>FR206-KEN-M</t>
  </si>
  <si>
    <t>The National Treasury</t>
  </si>
  <si>
    <t>AMREF Health Africa</t>
  </si>
  <si>
    <t>KGZ-C-PC</t>
  </si>
  <si>
    <t>2017-2019-Kyrgyzstan-HIV/AIDS</t>
  </si>
  <si>
    <t>2017-2019-Kyrgyzstan-Tuberculosis</t>
  </si>
  <si>
    <t>FR279-KGZ-C</t>
  </si>
  <si>
    <t>Ministry of Health of the Kyrgyz Republic</t>
  </si>
  <si>
    <t>United Nations Development Program</t>
  </si>
  <si>
    <t>2017-2019-Kyrgyzstan-TB/HIV</t>
  </si>
  <si>
    <t>KHM-H-Full</t>
  </si>
  <si>
    <t>2017-2019-Cambodia-HIV/AIDS</t>
  </si>
  <si>
    <t>FR100-KHM-H</t>
  </si>
  <si>
    <t>Craig</t>
  </si>
  <si>
    <t>Ministry of Economics and Finance (MOEF)</t>
  </si>
  <si>
    <t>KHM-T-Full</t>
  </si>
  <si>
    <t>2017-2019-Cambodia-Tuberculosis</t>
  </si>
  <si>
    <t>FR100-KHM-T</t>
  </si>
  <si>
    <t>Ministry of Economy and Finance</t>
  </si>
  <si>
    <t>2017-2019-Kosovo-HIV/AIDS</t>
  </si>
  <si>
    <t>FR265-QNA-H</t>
  </si>
  <si>
    <t>Community Development Fund (CFD)</t>
  </si>
  <si>
    <t>KSV-T-PC</t>
  </si>
  <si>
    <t>2017-2019-Kosovo-Tuberculosis</t>
  </si>
  <si>
    <t>FR67-QNA-T</t>
  </si>
  <si>
    <t>LAO-H-TMC</t>
  </si>
  <si>
    <t>2017-2019-Lao (Peoples Democratic Republic)-HIV/AIDS</t>
  </si>
  <si>
    <t>FR100-LAO-H</t>
  </si>
  <si>
    <t>LAO-T-TMC</t>
  </si>
  <si>
    <t>2017-2019-Lao (Peoples Democratic Republic)-Tuberculosis</t>
  </si>
  <si>
    <t>FR100-LAO-T</t>
  </si>
  <si>
    <t>MOH</t>
  </si>
  <si>
    <t>2017-2019-Liberia-HIV/AIDS</t>
  </si>
  <si>
    <t>2017-2019-Liberia-Tuberculosis</t>
  </si>
  <si>
    <t>FR191-LBR-C</t>
  </si>
  <si>
    <t>PSI</t>
  </si>
  <si>
    <t>2017-2019-Liberia-TB/HIV</t>
  </si>
  <si>
    <t>LBR-M-PC</t>
  </si>
  <si>
    <t>2017-2019-Liberia-Malaria</t>
  </si>
  <si>
    <t>FR72-LBR-M</t>
  </si>
  <si>
    <t>Ministry of Health (NMCP)</t>
  </si>
  <si>
    <t>Plan International Liberia</t>
  </si>
  <si>
    <t>LKA-H-TMC</t>
  </si>
  <si>
    <t>2017-2019-Sri Lanka-HIV/AIDS</t>
  </si>
  <si>
    <t>FR419-LKA-H</t>
  </si>
  <si>
    <t>LKA-M-TT</t>
  </si>
  <si>
    <t>2017-2019-Sri Lanka-Malaria</t>
  </si>
  <si>
    <t>FR420-LKA-M</t>
  </si>
  <si>
    <t>LKA-T-PC</t>
  </si>
  <si>
    <t>2017-2019-Sri Lanka-Tuberculosis</t>
  </si>
  <si>
    <t>FR421-LKA-T</t>
  </si>
  <si>
    <t>LSO-C-PC</t>
  </si>
  <si>
    <t>2017-2019-Lesotho-HIV/AIDS</t>
  </si>
  <si>
    <t>2017-2019-Lesotho-Tuberculosis</t>
  </si>
  <si>
    <t>FR280-LSO-C</t>
  </si>
  <si>
    <t>PACT</t>
  </si>
  <si>
    <t>2017-2019-Lesotho-TB/HIV</t>
  </si>
  <si>
    <t>MAR-H-TNSP</t>
  </si>
  <si>
    <t>2017-2019-Morocco-HIV/AIDS</t>
  </si>
  <si>
    <t>FR235-MAR-H</t>
  </si>
  <si>
    <t>Ministère de la Santé</t>
  </si>
  <si>
    <t>MAR-T-TNSP</t>
  </si>
  <si>
    <t>2017-2019-Morocco-Tuberculosis</t>
  </si>
  <si>
    <t>FR256-MAR-T</t>
  </si>
  <si>
    <t>MCC-C-PC</t>
  </si>
  <si>
    <t>2017-2019-Multicountry Caribbean MCC-HIV/AIDS</t>
  </si>
  <si>
    <t>2017-2019-Multicountry Caribbean MCC-Tuberculosis</t>
  </si>
  <si>
    <t>FR414-MCC-C</t>
  </si>
  <si>
    <t>2017-2019-Multicountry Caribbean MCC-TB/HIV</t>
  </si>
  <si>
    <t>MDA-H-PC</t>
  </si>
  <si>
    <t>2017-2019-Moldova-HIV/AIDS</t>
  </si>
  <si>
    <t>FR78-MDA-H</t>
  </si>
  <si>
    <t>Centre for Health Policies and Studies (PAS)</t>
  </si>
  <si>
    <t>Coordination, Implementation and Monitoring Unit of the Health System Projects</t>
  </si>
  <si>
    <t>MDA-T-PC</t>
  </si>
  <si>
    <t>2017-2019-Moldova-Tuberculosis</t>
  </si>
  <si>
    <t>FR79-MDA-T</t>
  </si>
  <si>
    <t>Center for Health Policies and Studies (PAS)</t>
  </si>
  <si>
    <t>MDG-H-PC</t>
  </si>
  <si>
    <t>2017-2019-Madagascar-HIV/AIDS</t>
  </si>
  <si>
    <t>FR73-MDG-H</t>
  </si>
  <si>
    <t>Secrétariat Exécutif du Comité Nacional de la Lutte contre le Sida (SE/CNLS)</t>
  </si>
  <si>
    <t>Population Services International Madagascar (PSI/M)</t>
  </si>
  <si>
    <t>MDG-M-Full-Resub</t>
  </si>
  <si>
    <t>2017-2019-Madagascar-Malaria</t>
  </si>
  <si>
    <t>FR75-MDG-M-01</t>
  </si>
  <si>
    <t>Ministère de la Santé Publique/Unité de Coordination des Projets (UCP)</t>
  </si>
  <si>
    <t>MDG-M-PC</t>
  </si>
  <si>
    <t>FR75-MDG-M</t>
  </si>
  <si>
    <t>Population Services International (PSI Madagascar)</t>
  </si>
  <si>
    <t>MDG-T-PC</t>
  </si>
  <si>
    <t>2017-2019-Madagascar-Tuberculosis</t>
  </si>
  <si>
    <t>FR74-MDG-T</t>
  </si>
  <si>
    <t>Office National de Nutrition (ONN)</t>
  </si>
  <si>
    <t>MER-Z-TCOE</t>
  </si>
  <si>
    <t>2017-2019-Multicountry Middle East MER-HIV/AIDS</t>
  </si>
  <si>
    <t>2017-2019-Multicountry Middle East MER-Tuberculosis</t>
  </si>
  <si>
    <t>2017-2019-Multicountry Middle East MER-Malaria</t>
  </si>
  <si>
    <t>FR461-MCMER-Z</t>
  </si>
  <si>
    <t>2017-2019-Multicountry Middle East MER-HIV/AIDS, Tuberculosis, Malaria</t>
  </si>
  <si>
    <t>MLI-C-PC</t>
  </si>
  <si>
    <t>2017-2019-Mali-HIV/AIDS</t>
  </si>
  <si>
    <t>2017-2019-Mali-Tuberculosis</t>
  </si>
  <si>
    <t>FR281-MLI-C</t>
  </si>
  <si>
    <t>2017-2019-Mali-TB/HIV</t>
  </si>
  <si>
    <t>MLI-M-TCOE</t>
  </si>
  <si>
    <t>2017-2019-Mali-Malaria</t>
  </si>
  <si>
    <t>FR428-MLI-M</t>
  </si>
  <si>
    <t>MMR-C-Full</t>
  </si>
  <si>
    <t>2017-2019-Myanmar-HIV/AIDS</t>
  </si>
  <si>
    <t>2017-2019-Myanmar-Tuberculosis</t>
  </si>
  <si>
    <t>FR301-MMR-C</t>
  </si>
  <si>
    <t>2017-2019-Myanmar-TB/HIV</t>
  </si>
  <si>
    <t>2017-2019-Montenegro-HIV/AIDS</t>
  </si>
  <si>
    <t>FR392-MNE-H</t>
  </si>
  <si>
    <t>MNG-H-PC</t>
  </si>
  <si>
    <t>2017-2019-Mongolia-HIV/AIDS</t>
  </si>
  <si>
    <t>FR80-MNG-H</t>
  </si>
  <si>
    <t>MNG-T-TMC</t>
  </si>
  <si>
    <t>2017-2019-Mongolia-Tuberculosis</t>
  </si>
  <si>
    <t>FR183-MNG-T</t>
  </si>
  <si>
    <t>MOZ-C-Full</t>
  </si>
  <si>
    <t>2017-2019-Mozambique-HIV/AIDS</t>
  </si>
  <si>
    <t>2017-2019-Mozambique-Tuberculosis</t>
  </si>
  <si>
    <t>FR217-MOZ-C</t>
  </si>
  <si>
    <t>Ministerio de Saude (MOH)</t>
  </si>
  <si>
    <t>FDC</t>
  </si>
  <si>
    <t>CCS</t>
  </si>
  <si>
    <t>ECOSIDA</t>
  </si>
  <si>
    <t>2017-2019-Mozambique-TB/HIV</t>
  </si>
  <si>
    <t>MOZ-M-PC</t>
  </si>
  <si>
    <t>2017-2019-Mozambique-Malaria</t>
  </si>
  <si>
    <t>FR81-MOZ-M</t>
  </si>
  <si>
    <t>2017-2019-Mauritania-HIV/AIDS</t>
  </si>
  <si>
    <t>FR346-MRT-H</t>
  </si>
  <si>
    <t>2017-2019-Mauritania-Malaria</t>
  </si>
  <si>
    <t>FR349-MRT-M</t>
  </si>
  <si>
    <t>2017-2019-Mauritania-Tuberculosis</t>
  </si>
  <si>
    <t>FR350-MRT-T</t>
  </si>
  <si>
    <t>MUS-H-TMC</t>
  </si>
  <si>
    <t>2017-2019-Mauritius-HIV/AIDS</t>
  </si>
  <si>
    <t>FR223-MUS-H</t>
  </si>
  <si>
    <t>Ministry of Health and Quality of Life (MoHQL)</t>
  </si>
  <si>
    <t>Prevention Information Lutte contre le Sida (PILS)</t>
  </si>
  <si>
    <t>MWI-C-TMC</t>
  </si>
  <si>
    <t>2017-2019-Malawi-HIV/AIDS</t>
  </si>
  <si>
    <t>2017-2019-Malawi-Tuberculosis</t>
  </si>
  <si>
    <t>FR100-MWI-C</t>
  </si>
  <si>
    <t>Ministry of Health of the Government of Malawi</t>
  </si>
  <si>
    <t>ActionAid International Malawi</t>
  </si>
  <si>
    <t>2017-2019-Malawi-TB/HIV</t>
  </si>
  <si>
    <t>MWI-M-Full</t>
  </si>
  <si>
    <t>2017-2019-Malawi-Malaria</t>
  </si>
  <si>
    <t>FR100-MWI-M</t>
  </si>
  <si>
    <t>World Vision Inc</t>
  </si>
  <si>
    <t>MWI-M-Full-Resub</t>
  </si>
  <si>
    <t>FR100-MWI-M-01</t>
  </si>
  <si>
    <t>MWP-C-PC</t>
  </si>
  <si>
    <t>2017-2019-Multicountry Western Pacific-HIV/AIDS</t>
  </si>
  <si>
    <t>2017-2019-Multicountry Western Pacific-Tuberculosis</t>
  </si>
  <si>
    <t>FR282-MCWP-C</t>
  </si>
  <si>
    <t>2017-2019-Multicountry Western Pacific-TB/HIV</t>
  </si>
  <si>
    <t>MWP-M-PC</t>
  </si>
  <si>
    <t>2017-2019-Multicountry Western Pacific-Malaria</t>
  </si>
  <si>
    <t>FR123-MCWP-M</t>
  </si>
  <si>
    <t>MYS-H-TT</t>
  </si>
  <si>
    <t>2017-2019-Malaysia-HIV/AIDS</t>
  </si>
  <si>
    <t>FR355-MYS-H</t>
  </si>
  <si>
    <t>2017-2019-Namibia-HIV/AIDS</t>
  </si>
  <si>
    <t>2017-2019-Namibia-Tuberculosis</t>
  </si>
  <si>
    <t>FR229-NAM-C</t>
  </si>
  <si>
    <t>2017-2019-Namibia-TB/HIV</t>
  </si>
  <si>
    <t>2017-2019-Namibia-Malaria</t>
  </si>
  <si>
    <t>FR224-NAM-M</t>
  </si>
  <si>
    <t>Ministry of Health and Social Services (MoHSS)</t>
  </si>
  <si>
    <t>FR224-NAM-M-01</t>
  </si>
  <si>
    <t>NER-H-PC</t>
  </si>
  <si>
    <t>2017-2019-Niger-HIV/AIDS</t>
  </si>
  <si>
    <t>FR85-NER-H</t>
  </si>
  <si>
    <t>Coordination Intersectorielle de lutte contre les IST/VIH/SIDA (CISLS)</t>
  </si>
  <si>
    <t>NER-M-PC</t>
  </si>
  <si>
    <t>2017-2019-Niger-Malaria</t>
  </si>
  <si>
    <t>FR86-NER-M</t>
  </si>
  <si>
    <t>Catholic Relief Services/Niger</t>
  </si>
  <si>
    <t>2017-2019-Niger-Tuberculosis</t>
  </si>
  <si>
    <t>2017-2019-Niger-RSSH</t>
  </si>
  <si>
    <t>FR484-NER-Z</t>
  </si>
  <si>
    <t>NGA-C-Full</t>
  </si>
  <si>
    <t>2017-2019-Nigeria-HIV/AIDS</t>
  </si>
  <si>
    <t>2017-2019-Nigeria-Tuberculosis</t>
  </si>
  <si>
    <t>FR245-NGA-C</t>
  </si>
  <si>
    <t>National Agency for the Control AIDS</t>
  </si>
  <si>
    <t>Society for Family Health</t>
  </si>
  <si>
    <t>Association for Reproductive and Family Health</t>
  </si>
  <si>
    <t>Institute for Human Virology, Nigeria</t>
  </si>
  <si>
    <t>Family Health International</t>
  </si>
  <si>
    <t>2017-2019-Nigeria-TB/HIV</t>
  </si>
  <si>
    <t>NGA-T-Full-Resub</t>
  </si>
  <si>
    <t>FR491-NGA-T</t>
  </si>
  <si>
    <t>FR492-NGA-H</t>
  </si>
  <si>
    <t>NGA-M-Full</t>
  </si>
  <si>
    <t>2017-2019-Nigeria-Malaria</t>
  </si>
  <si>
    <t>FR100-NGA-M</t>
  </si>
  <si>
    <t>NIC-H-PC</t>
  </si>
  <si>
    <t>2017-2019-Nicaragua-HIV/AIDS</t>
  </si>
  <si>
    <t>FR82-NIC-H</t>
  </si>
  <si>
    <t>Instituto Nicaraguense de Seguridad Social (INSS)</t>
  </si>
  <si>
    <t>2017-2019-Nicaragua-Malaria</t>
  </si>
  <si>
    <t>FR84-NIC-M</t>
  </si>
  <si>
    <t>NIC-T-PC</t>
  </si>
  <si>
    <t>2017-2019-Nicaragua-Tuberculosis</t>
  </si>
  <si>
    <t>FR83-NIC-T</t>
  </si>
  <si>
    <t>NPL-H-Full</t>
  </si>
  <si>
    <t>2017-2019-Nepal-HIV/AIDS</t>
  </si>
  <si>
    <t>FR336-NPL-H</t>
  </si>
  <si>
    <t>NPL-M-Full</t>
  </si>
  <si>
    <t>2017-2019-Nepal-Malaria</t>
  </si>
  <si>
    <t>FR335-NPL-M</t>
  </si>
  <si>
    <t>Save the children federation, Inc.</t>
  </si>
  <si>
    <t>NPL-T-Full</t>
  </si>
  <si>
    <t>2017-2019-Nepal-Tuberculosis</t>
  </si>
  <si>
    <t>FR334-NPL-T</t>
  </si>
  <si>
    <t>Save the children Federation, Inc.</t>
  </si>
  <si>
    <t>PAK-H-Full</t>
  </si>
  <si>
    <t>2017-2019-Pakistan-HIV/AIDS</t>
  </si>
  <si>
    <t>FR203-PAK-H</t>
  </si>
  <si>
    <t>National AIDS Control Programme</t>
  </si>
  <si>
    <t>Nai Zindagi</t>
  </si>
  <si>
    <t>PAK-M-PC</t>
  </si>
  <si>
    <t>2017-2019-Pakistan-Malaria</t>
  </si>
  <si>
    <t>FR87-PAK-M</t>
  </si>
  <si>
    <t>Directorate of Malaria Control, Ministry of Inter-Provincial Coordination</t>
  </si>
  <si>
    <t>The Indus Hospital</t>
  </si>
  <si>
    <t>PAK-T-Full</t>
  </si>
  <si>
    <t>2017-2019-Pakistan-Tuberculosis</t>
  </si>
  <si>
    <t>FR202-PAK-T</t>
  </si>
  <si>
    <t>National Tuberculosis Control Program</t>
  </si>
  <si>
    <t>Indus Hospital Network</t>
  </si>
  <si>
    <t>Mercy Corps</t>
  </si>
  <si>
    <t>PAN-C-TT</t>
  </si>
  <si>
    <t>2017-2019-Panama-HIV/AIDS</t>
  </si>
  <si>
    <t>2017-2019-Panama-Tuberculosis</t>
  </si>
  <si>
    <t>FR376-PAN-C</t>
  </si>
  <si>
    <t>2017-2019-Panama-TB/HIV</t>
  </si>
  <si>
    <t>PER-H-PC</t>
  </si>
  <si>
    <t>2017-2019-Peru-HIV/AIDS</t>
  </si>
  <si>
    <t>FR90-PER-H</t>
  </si>
  <si>
    <t>2017-2019-Peru-Tuberculosis</t>
  </si>
  <si>
    <t>FR91-PER-T</t>
  </si>
  <si>
    <t>PHL-H-Full</t>
  </si>
  <si>
    <t>2017-2019-Philippines-HIV/AIDS</t>
  </si>
  <si>
    <t>FR192-PHL-H</t>
  </si>
  <si>
    <t>PHL-M-PC</t>
  </si>
  <si>
    <t>2017-2019-Philippines-Malaria</t>
  </si>
  <si>
    <t>FR92-PHL-M</t>
  </si>
  <si>
    <t>Pilipinas Shell Foundation, Inc.</t>
  </si>
  <si>
    <t>PHL-T-Full</t>
  </si>
  <si>
    <t>2017-2019-Philippines-Tuberculosis</t>
  </si>
  <si>
    <t>FR194-PHL-T</t>
  </si>
  <si>
    <t>Philippines Business for Social Progress</t>
  </si>
  <si>
    <t>PNG-C-TMC</t>
  </si>
  <si>
    <t>2017-2019-Papua New Guinea-HIV/AIDS</t>
  </si>
  <si>
    <t>2017-2019-Papua New Guinea-Tuberculosis</t>
  </si>
  <si>
    <t>FR100-PNG-C</t>
  </si>
  <si>
    <t>Oil Search Vision</t>
  </si>
  <si>
    <t>2017-2019-Papua New Guinea-TB/HIV</t>
  </si>
  <si>
    <t>PNG-M-PC</t>
  </si>
  <si>
    <t>2017-2019-Papua New Guinea-Malaria</t>
  </si>
  <si>
    <t>FR263-PNG-M</t>
  </si>
  <si>
    <t>Rotarians Against Malaria</t>
  </si>
  <si>
    <t>PRK-M-TMC</t>
  </si>
  <si>
    <t>2017-2019-Korea (Democratic Peoples Republic)-Malaria</t>
  </si>
  <si>
    <t>FR266-PRK-M</t>
  </si>
  <si>
    <t>UNICEF</t>
  </si>
  <si>
    <t>PRK-T-TMC</t>
  </si>
  <si>
    <t>2017-2019-Korea (Democratic Peoples Republic)-Tuberculosis</t>
  </si>
  <si>
    <t>FR297-PRK-T</t>
  </si>
  <si>
    <t>PRY-H-PC</t>
  </si>
  <si>
    <t>2017-2019-Paraguay-HIV/AIDS</t>
  </si>
  <si>
    <t>FR89-PRY-H</t>
  </si>
  <si>
    <t>Fundacion CIRD</t>
  </si>
  <si>
    <t>PRY-T-TT</t>
  </si>
  <si>
    <t>2017-2019-Paraguay-Tuberculosis</t>
  </si>
  <si>
    <t>FR451-PRY-T</t>
  </si>
  <si>
    <t>RAI-M-Full</t>
  </si>
  <si>
    <t>2017-2019-Multicountry East Asia and Pacific RAI-Malaria</t>
  </si>
  <si>
    <t>FR196-MCRAI-M</t>
  </si>
  <si>
    <t>UNOPS</t>
  </si>
  <si>
    <t>ROU-T-TT</t>
  </si>
  <si>
    <t>2017-2019-Romania-Tuberculosis</t>
  </si>
  <si>
    <t>FR320-ROU-T</t>
  </si>
  <si>
    <t>RWA-C-TNSP</t>
  </si>
  <si>
    <t>2017-2019-Rwanda-HIV/AIDS</t>
  </si>
  <si>
    <t>2017-2019-Rwanda-Tuberculosis</t>
  </si>
  <si>
    <t>FR290-RWA-C</t>
  </si>
  <si>
    <t>Ministry of Health (MoH)</t>
  </si>
  <si>
    <t>2017-2019-Rwanda-TB/HIV</t>
  </si>
  <si>
    <t>RWA-M-TNSP</t>
  </si>
  <si>
    <t>2017-2019-Rwanda-Malaria</t>
  </si>
  <si>
    <t>FR100-RWA-M</t>
  </si>
  <si>
    <t>RWA-M-TNSP-Resub</t>
  </si>
  <si>
    <t>FR100-RWA-M-01</t>
  </si>
  <si>
    <t>SDN-Z-PC</t>
  </si>
  <si>
    <t>2017-2019-Sudan-HIV/AIDS</t>
  </si>
  <si>
    <t>2017-2019-Sudan-Tuberculosis</t>
  </si>
  <si>
    <t>2017-2019-Sudan-Malaria</t>
  </si>
  <si>
    <t>2017-2019-Sudan-RSSH</t>
  </si>
  <si>
    <t>FR284-SDN-Z</t>
  </si>
  <si>
    <t>Federal Ministry of Health (FMOH)</t>
  </si>
  <si>
    <t>2017-2019-Sudan-HIV/AIDS, Tuberculosis, Malaria, RSSH</t>
  </si>
  <si>
    <t>SEN-H-PC</t>
  </si>
  <si>
    <t>2017-2019-Senegal-HIV/AIDS</t>
  </si>
  <si>
    <t>FR93-SEN-H</t>
  </si>
  <si>
    <t>Conseil National contre le Sida</t>
  </si>
  <si>
    <t>Alliance Nationale contre le Sida</t>
  </si>
  <si>
    <t>SEN-M-PC</t>
  </si>
  <si>
    <t>2017-2019-Senegal-Malaria</t>
  </si>
  <si>
    <t>FR94-SEN-M</t>
  </si>
  <si>
    <t>PNLP</t>
  </si>
  <si>
    <t>SEN-T-Full</t>
  </si>
  <si>
    <t>2017-2019-Senegal-Tuberculosis</t>
  </si>
  <si>
    <t>FR288-SEN-Z</t>
  </si>
  <si>
    <t>Direction Generale de la Sante (DGS)</t>
  </si>
  <si>
    <t>SEN-T-Full-Resub</t>
  </si>
  <si>
    <t>FR288-SEN-Z-01</t>
  </si>
  <si>
    <t>2017-2019-Solomon Islands-Tuberculosis</t>
  </si>
  <si>
    <t>Ministry of Health and Medical Services</t>
  </si>
  <si>
    <t>SLB-M-PC</t>
  </si>
  <si>
    <t>2017-2019-Solomon Islands-Malaria</t>
  </si>
  <si>
    <t>FR99-SLB-M</t>
  </si>
  <si>
    <t>SLE-H-PC</t>
  </si>
  <si>
    <t>2017-2019-Sierra Leone-HIV/AIDS</t>
  </si>
  <si>
    <t>FR95-SLE-H</t>
  </si>
  <si>
    <t>National AIDS Secretariat (NAS)</t>
  </si>
  <si>
    <t>SLE-M-PC</t>
  </si>
  <si>
    <t>2017-2019-Sierra Leone-Malaria</t>
  </si>
  <si>
    <t>FR97-SLE-M</t>
  </si>
  <si>
    <t>Minsitry of Health and Sanitation (MoHS)</t>
  </si>
  <si>
    <t>SLE-S-PC</t>
  </si>
  <si>
    <t>2017-2019-Sierra Leone-RSSH</t>
  </si>
  <si>
    <t>FR287-SLE-S</t>
  </si>
  <si>
    <t>Ministry of Health and Sanitation</t>
  </si>
  <si>
    <t>SLE-T-PC</t>
  </si>
  <si>
    <t>2017-2019-Sierra Leone-Tuberculosis</t>
  </si>
  <si>
    <t>FR96-SLE-T</t>
  </si>
  <si>
    <t>Ministry of Health and Sanitation (MoHS)</t>
  </si>
  <si>
    <t>SLV-H-TMC</t>
  </si>
  <si>
    <t>2017-2019-El Salvador-HIV/AIDS</t>
  </si>
  <si>
    <t>FR325-SLV-H</t>
  </si>
  <si>
    <t>SLV-T-TNSP</t>
  </si>
  <si>
    <t>2017-2019-El Salvador-Tuberculosis</t>
  </si>
  <si>
    <t>FR326-SLV-T</t>
  </si>
  <si>
    <t>SOM-H-TCOE</t>
  </si>
  <si>
    <t>2017-2019-Somalia-HIV/AIDS</t>
  </si>
  <si>
    <t>FR100-SOM-H</t>
  </si>
  <si>
    <t>SOM-M-PC</t>
  </si>
  <si>
    <t>2017-2019-Somalia-Malaria</t>
  </si>
  <si>
    <t>FR100-SOM-M</t>
  </si>
  <si>
    <t>SOM-T-TCOE</t>
  </si>
  <si>
    <t>2017-2019-Somalia-Tuberculosis</t>
  </si>
  <si>
    <t>FR100-SOM-T</t>
  </si>
  <si>
    <t>World Vision International</t>
  </si>
  <si>
    <t>SRB-H-TS</t>
  </si>
  <si>
    <t>2017-2019-Serbia-HIV/AIDS</t>
  </si>
  <si>
    <t>FR390-SRB-H</t>
  </si>
  <si>
    <t>SSD-H-TCOE</t>
  </si>
  <si>
    <t>2017-2019-South Sudan-HIV/AIDS</t>
  </si>
  <si>
    <t>FR383-SSD-H</t>
  </si>
  <si>
    <t>SSD-M-TCOE</t>
  </si>
  <si>
    <t>2017-2019-South Sudan-Malaria</t>
  </si>
  <si>
    <t>FR382-SSD-M</t>
  </si>
  <si>
    <t>SSD-T-TCOE</t>
  </si>
  <si>
    <t>2017-2019-South Sudan-Tuberculosis</t>
  </si>
  <si>
    <t>FR367-SSD-T</t>
  </si>
  <si>
    <t>2017-2019-Sao Tome and Principe-HIV/AIDS</t>
  </si>
  <si>
    <t>2017-2019-Sao Tome and Principe-Tuberculosis</t>
  </si>
  <si>
    <t>2017-2019-Sao Tome and Principe-Malaria</t>
  </si>
  <si>
    <t>FR100-STP-Z</t>
  </si>
  <si>
    <t>2017-2019-Sao Tome and Principe-HIV/AIDS, Tuberculosis, Malaria</t>
  </si>
  <si>
    <t>SUR-C-TT</t>
  </si>
  <si>
    <t>2017-2019-Suriname-HIV/AIDS</t>
  </si>
  <si>
    <t>2017-2019-Suriname-Tuberculosis</t>
  </si>
  <si>
    <t>FR415-SUR-C</t>
  </si>
  <si>
    <t>2017-2019-Suriname-TB/HIV</t>
  </si>
  <si>
    <t>SUR-M-PC</t>
  </si>
  <si>
    <t>2017-2019-Suriname-Malaria</t>
  </si>
  <si>
    <t>FR105-SUR-M</t>
  </si>
  <si>
    <t>SWZ-C-TMC</t>
  </si>
  <si>
    <t>FR230-SWZ-C</t>
  </si>
  <si>
    <t>NERCHA</t>
  </si>
  <si>
    <t>CANGO</t>
  </si>
  <si>
    <t>SWZ-M-PC</t>
  </si>
  <si>
    <t>FR106-SWZ-M</t>
  </si>
  <si>
    <t>National Emergency Response Council on HIV and AIDS</t>
  </si>
  <si>
    <t>TCD-C-TCOE</t>
  </si>
  <si>
    <t>2017-2019-Chad-HIV/AIDS</t>
  </si>
  <si>
    <t>2017-2019-Chad-Tuberculosis</t>
  </si>
  <si>
    <t>2017-2019-Chad-RSSH</t>
  </si>
  <si>
    <t>FR100-TCD-C</t>
  </si>
  <si>
    <t>2017-2019-Chad-TB/HIV</t>
  </si>
  <si>
    <t>TCD-M-PC</t>
  </si>
  <si>
    <t>2017-2019-Chad-Malaria</t>
  </si>
  <si>
    <t>FR31-TCD-M</t>
  </si>
  <si>
    <t>TGO-C-PC</t>
  </si>
  <si>
    <t>2017-2019-Togo-HIV/AIDS</t>
  </si>
  <si>
    <t>2017-2019-Togo-Tuberculosis</t>
  </si>
  <si>
    <t>FR283-TGO-C</t>
  </si>
  <si>
    <t>Primature-Secrétariat Général du Gouvernement (SGG)</t>
  </si>
  <si>
    <t>2017-2019-Togo-TB/HIV</t>
  </si>
  <si>
    <t>TGO-M-PC</t>
  </si>
  <si>
    <t>2017-2019-Togo-Malaria</t>
  </si>
  <si>
    <t>FR111-TGO-M</t>
  </si>
  <si>
    <t>Primature de la République Togolaise</t>
  </si>
  <si>
    <t>THA-C-Full</t>
  </si>
  <si>
    <t>2017-2019-Thailand-HIV/AIDS</t>
  </si>
  <si>
    <t>2017-2019-Thailand-Tuberculosis</t>
  </si>
  <si>
    <t>FR200-THA-C</t>
  </si>
  <si>
    <t>Department of Disease Control</t>
  </si>
  <si>
    <t>Raks Thai Foundation</t>
  </si>
  <si>
    <t>2017-2019-Thailand-TB/HIV</t>
  </si>
  <si>
    <t>THA-C-Full-Resub</t>
  </si>
  <si>
    <t>FR200-THA-C-01</t>
  </si>
  <si>
    <t>TJK-H-TMC</t>
  </si>
  <si>
    <t>2017-2019-Tajikistan-HIV/AIDS</t>
  </si>
  <si>
    <t>FR100-TJK-H</t>
  </si>
  <si>
    <t>United Nations Development Programme</t>
  </si>
  <si>
    <t>TJK-T-TMC</t>
  </si>
  <si>
    <t>2017-2019-Tajikistan-Tuberculosis</t>
  </si>
  <si>
    <t>FR182-TJK-T</t>
  </si>
  <si>
    <t>Republican Center for TB Control</t>
  </si>
  <si>
    <t>Project HOPE</t>
  </si>
  <si>
    <t>TKM-T-TT</t>
  </si>
  <si>
    <t>2017-2019-Turkmenistan-Tuberculosis</t>
  </si>
  <si>
    <t>FR198-TKM-T</t>
  </si>
  <si>
    <t>United Nations Development Program (UNDP)</t>
  </si>
  <si>
    <t>TLS-H-TMC</t>
  </si>
  <si>
    <t>2017-2019-Timor-Leste-HIV/AIDS</t>
  </si>
  <si>
    <t>FR100-TLS-H</t>
  </si>
  <si>
    <t xml:space="preserve">Ministry of Health </t>
  </si>
  <si>
    <t>TLS-M-TMC</t>
  </si>
  <si>
    <t>2017-2019-Timor-Leste-Malaria</t>
  </si>
  <si>
    <t>FR108-TLS-M</t>
  </si>
  <si>
    <t>TLS-T-PC</t>
  </si>
  <si>
    <t>2017-2019-Timor-Leste-Tuberculosis</t>
  </si>
  <si>
    <t>FR107-TLS-T</t>
  </si>
  <si>
    <t>National Tuberculosis Programme, MOH</t>
  </si>
  <si>
    <t>TUN-H-TMC</t>
  </si>
  <si>
    <t>2017-2019-Tunisia-HIV/AIDS</t>
  </si>
  <si>
    <t>FR391-TUN-H</t>
  </si>
  <si>
    <t>TZA-C-Full</t>
  </si>
  <si>
    <t>2017-2019-Tanzania (United Republic)-HIV/AIDS</t>
  </si>
  <si>
    <t>2017-2019-Tanzania (United Republic)-Tuberculosis</t>
  </si>
  <si>
    <t>FR219-TZA-C</t>
  </si>
  <si>
    <t>AMREF</t>
  </si>
  <si>
    <t>2017-2019-Tanzania (United Republic)-TB/HIV</t>
  </si>
  <si>
    <t>TZA-M-Full</t>
  </si>
  <si>
    <t>2017-2019-Tanzania (United Republic)-Malaria</t>
  </si>
  <si>
    <t>FR220-TZA-Z</t>
  </si>
  <si>
    <t>Malaria, RSSH</t>
  </si>
  <si>
    <t>Ministry of Finance and Planning</t>
  </si>
  <si>
    <t>Benjamin Mkapa Foundation</t>
  </si>
  <si>
    <t>TZA-S-Full</t>
  </si>
  <si>
    <t>2017-2019-Tanzania (United Republic)-RSSH</t>
  </si>
  <si>
    <t>FR341-TZA-S</t>
  </si>
  <si>
    <t>TZA-S-Full-Resub</t>
  </si>
  <si>
    <t>FR341-TZA-S-01</t>
  </si>
  <si>
    <t>UGA-C-Full</t>
  </si>
  <si>
    <t>2017-2019-Uganda-HIV/AIDS</t>
  </si>
  <si>
    <t>2017-2019-Uganda-Tuberculosis</t>
  </si>
  <si>
    <t>FR188-UGA-C</t>
  </si>
  <si>
    <t>Ministry of Finance Planning and Economic Development (MoFPED)</t>
  </si>
  <si>
    <t>The AIDS Support Organization (TASO)</t>
  </si>
  <si>
    <t>2017-2019-Uganda-TB/HIV</t>
  </si>
  <si>
    <t>UGA-M-Full</t>
  </si>
  <si>
    <t>2017-2019-Uganda-Malaria</t>
  </si>
  <si>
    <t>FR100-UGA-M</t>
  </si>
  <si>
    <t>Ministry of Finance, Planning and Economic Development (MoFPED)</t>
  </si>
  <si>
    <t>UKR-C-Full</t>
  </si>
  <si>
    <t>2017-2019-Ukraine-HIV/AIDS</t>
  </si>
  <si>
    <t>2017-2019-Ukraine-Tuberculosis</t>
  </si>
  <si>
    <t>FR100-UKR-C</t>
  </si>
  <si>
    <t>International Charitable Foundation "International HIV/AIDS Alliance in Ukraine"</t>
  </si>
  <si>
    <t>All-Ukrainian charitable organization "All-Ukrainian Network of People Living with HIV/AIDS "</t>
  </si>
  <si>
    <t>Ukrainian Center for Socially Dangerous Disease Control of the Ministry of Health of Ukraine</t>
  </si>
  <si>
    <t>2017-2019-Ukraine-TB/HIV</t>
  </si>
  <si>
    <t>UZB-H-PC</t>
  </si>
  <si>
    <t>2017-2019-Uzbekistan-HIV/AIDS</t>
  </si>
  <si>
    <t>FR114-UZB-H</t>
  </si>
  <si>
    <t>The Republican AIDS Center of the Ministry of Health of the Republic of Uzbekistan</t>
  </si>
  <si>
    <t>UZB-T-PC</t>
  </si>
  <si>
    <t>2017-2019-Uzbekistan-Tuberculosis</t>
  </si>
  <si>
    <t>FR115-UZB-T</t>
  </si>
  <si>
    <t>Republican DOTS Center</t>
  </si>
  <si>
    <t>VNM-H-Full</t>
  </si>
  <si>
    <t>2017-2019-Viet Nam-HIV/AIDS</t>
  </si>
  <si>
    <t>FR100-VNM-H</t>
  </si>
  <si>
    <t>Vietnam Authority of HIV/AIDS Control (VAAC)</t>
  </si>
  <si>
    <t>Vietnam Union of Science and Technology Associations (VUSTA)</t>
  </si>
  <si>
    <t>VNM-T-Full</t>
  </si>
  <si>
    <t>2017-2019-Viet Nam-Tuberculosis</t>
  </si>
  <si>
    <t>FR100-VNM-T</t>
  </si>
  <si>
    <t>MOH (National Lung Hospital)</t>
  </si>
  <si>
    <t>WHC-T-Full</t>
  </si>
  <si>
    <t>2017-2019-Multicountry Southern Africa WHC-Tuberculosis</t>
  </si>
  <si>
    <t>FR359-MCWHC-T</t>
  </si>
  <si>
    <t>Wits Health Consortium</t>
  </si>
  <si>
    <t>ZAF-C-Full</t>
  </si>
  <si>
    <t>2017-2019-South Africa-HIV/AIDS</t>
  </si>
  <si>
    <t>2017-2019-South Africa-Tuberculosis</t>
  </si>
  <si>
    <t>FR427-ZAF-C</t>
  </si>
  <si>
    <t>2017-2019-South Africa-TB/HIV</t>
  </si>
  <si>
    <t>ZAN-C-PC</t>
  </si>
  <si>
    <t>2017-2019-Zanzibar-HIV/AIDS</t>
  </si>
  <si>
    <t>2017-2019-Zanzibar-Tuberculosis</t>
  </si>
  <si>
    <t>FR193-QNB-C</t>
  </si>
  <si>
    <t>Ministry of Health (MOH)</t>
  </si>
  <si>
    <t>2017-2019-Zanzibar-TB/HIV</t>
  </si>
  <si>
    <t>ZAN-M-PC</t>
  </si>
  <si>
    <t>2017-2019-Zanzibar-Malaria</t>
  </si>
  <si>
    <t>FR197-QNB-M</t>
  </si>
  <si>
    <t>ZMB-C-Full</t>
  </si>
  <si>
    <t>2017-2019-Zambia-HIV/AIDS</t>
  </si>
  <si>
    <t>2017-2019-Zambia-Tuberculosis</t>
  </si>
  <si>
    <t>FR257-ZMB-Z</t>
  </si>
  <si>
    <t>Churches Health Association of Zambia</t>
  </si>
  <si>
    <t>2017-2019-Zambia-TB/HIV</t>
  </si>
  <si>
    <t>ZMB-M-Full</t>
  </si>
  <si>
    <t>2017-2019-Zambia-Malaria</t>
  </si>
  <si>
    <t>FR254-ZMB-Z</t>
  </si>
  <si>
    <t>ZWE-C-Full</t>
  </si>
  <si>
    <t>2017-2019-Zimbabwe-HIV/AIDS</t>
  </si>
  <si>
    <t>2017-2019-Zimbabwe-Tuberculosis</t>
  </si>
  <si>
    <t>FR100-ZWE-C</t>
  </si>
  <si>
    <t xml:space="preserve">The Ministry of Health and Child Care (MOHCC)
</t>
  </si>
  <si>
    <t>2017-2019-Zimbabwe-TB/HIV</t>
  </si>
  <si>
    <t>ZWE-M-Full</t>
  </si>
  <si>
    <t>2017-2019-Zimbabwe-Malaria</t>
  </si>
  <si>
    <t>FR100-ZWE-M</t>
  </si>
  <si>
    <t>Ministry of Health and Child Care (MoHCC)</t>
  </si>
  <si>
    <t>ARM-H-TMC-Resub</t>
  </si>
  <si>
    <t>FR505-ARM-H</t>
  </si>
  <si>
    <t>BEN-S-Full-Resub</t>
  </si>
  <si>
    <t>FR352-BEN-S-01</t>
  </si>
  <si>
    <t>HIVOS</t>
  </si>
  <si>
    <t>African Comprehensive HIV/AIDs Partnerships (ACHAP)</t>
  </si>
  <si>
    <t>Direction de Lutte contre le Sida [Directorate for Combating AIDS] (DLS)</t>
  </si>
  <si>
    <t>National Malaria Control Program</t>
  </si>
  <si>
    <t>Association Comorienne pour le Bien-être de la Famille [Comorian Association for Family Well-Being] (ASCOBEF)</t>
  </si>
  <si>
    <t>INCAP</t>
  </si>
  <si>
    <t>Ministry of Health (MSPAS)</t>
  </si>
  <si>
    <t>HIV/STI/Tb Unit, Ministry of Health</t>
  </si>
  <si>
    <t>National STD AIDS Control Programme (NSACP), Ministry of Health, Nutrition &amp; Indigenous Medicine</t>
  </si>
  <si>
    <t>Family Planning Association Sri Lanka (FPA)</t>
  </si>
  <si>
    <t>National Programme for Tuberculosis Control &amp; Chest Diseases (NPTCCD), Ministry of Health Nutrition and Indigenous Medicine</t>
  </si>
  <si>
    <t>MCECSA-T-Full</t>
  </si>
  <si>
    <t>FR497-MCECSA-HC-T</t>
  </si>
  <si>
    <t>MCSAE8-M-Full</t>
  </si>
  <si>
    <t>FR500-MCE8-M</t>
  </si>
  <si>
    <t>MCMOSASWA-M-Full</t>
  </si>
  <si>
    <t>Alter Vida</t>
  </si>
  <si>
    <t>SLB-T-PC</t>
  </si>
  <si>
    <t>FR98-SLB-T</t>
  </si>
  <si>
    <t>GTM-M-Full-Resub</t>
  </si>
  <si>
    <t>FR416-GTM-M-01</t>
  </si>
  <si>
    <t>NGA-H-Full</t>
  </si>
  <si>
    <t>Jose</t>
  </si>
  <si>
    <t>Zeila</t>
  </si>
  <si>
    <t>Lily</t>
  </si>
  <si>
    <t>Jacqueline</t>
  </si>
  <si>
    <t>Ministry of Health of the Republic of Armenia</t>
  </si>
  <si>
    <t>State Institution “Republican Scientific and practical center of medical technologies, economics and informatization in healthcare” (Ministry of Health of the Republic of Belarus)</t>
  </si>
  <si>
    <t>To be selected</t>
  </si>
  <si>
    <t xml:space="preserve">Centre de recherches 
médicales de Lambaréné - CERMEL
</t>
  </si>
  <si>
    <t>Ministry of Public Health Guyana</t>
  </si>
  <si>
    <t>Community Development Fund</t>
  </si>
  <si>
    <t>OECS Comission</t>
  </si>
  <si>
    <t>2017-2019-Multicountry Elimination of malaria in South Africa-E8-Malaria</t>
  </si>
  <si>
    <t>2017-2019-Multicountry Elimination of malaria in South Africa-E8</t>
  </si>
  <si>
    <t>2017-2019-Multicountry Elimination of malaria in South Africa-MOSASWA-Malaria</t>
  </si>
  <si>
    <t>FR515-MCMOSASWA-M</t>
  </si>
  <si>
    <t>2017-2019-Multicountry Elimination of malaria in South Africa-MOSASWA</t>
  </si>
  <si>
    <t>2017-2019-Multicountry South-Eastern Asia AFAO-HIV/AIDS</t>
  </si>
  <si>
    <t>2017-2019-Multicountry South-Eastern Asia AFAO</t>
  </si>
  <si>
    <t>United Nations Office of Project Services
(UNOPS)</t>
  </si>
  <si>
    <t>Save the Children International</t>
  </si>
  <si>
    <t>Ministry of Health of Montenegro</t>
  </si>
  <si>
    <t>NER-Z-TCOE</t>
  </si>
  <si>
    <t>2017-2019-Niger-Tuberculosis, RSSH</t>
  </si>
  <si>
    <t>2017-2019-Nigeria-RSSH</t>
  </si>
  <si>
    <t>NIC-M-TMC</t>
  </si>
  <si>
    <t>Federacion Red NicaSalud</t>
  </si>
  <si>
    <t>Instituto Nicaragüense de Seguridad Social (INSS)</t>
  </si>
  <si>
    <t>Multicountry Elimination of malaria in South Africa-E8</t>
  </si>
  <si>
    <t>Multicountry Elimination of malaria in South Africa-MOSASWA</t>
  </si>
  <si>
    <t>Multicountry South-Eastern Asia AFAO</t>
  </si>
  <si>
    <t>2017-2019-Multicountry MDR TB EECA PAS</t>
  </si>
  <si>
    <t>Multicountry MDR TB EECA PAS</t>
  </si>
  <si>
    <t>2017-2019-Multicountry Key Pops EECA APH</t>
  </si>
  <si>
    <t>Multicountry Key Pops EECA APH</t>
  </si>
  <si>
    <t>2017-2019-Multicountry Eastern Africa IGAD</t>
  </si>
  <si>
    <t>Multicountry Eastern Africa IGAD</t>
  </si>
  <si>
    <t>AGO-S-TMC</t>
  </si>
  <si>
    <t>AGO-S-TMC-Resub</t>
  </si>
  <si>
    <t>FR381-AGO-S-01</t>
  </si>
  <si>
    <t>to be confirmed</t>
  </si>
  <si>
    <t>CAF-C-TCOE</t>
  </si>
  <si>
    <t>CRI-H-TT</t>
  </si>
  <si>
    <t>GAB-T-Full-Resub</t>
  </si>
  <si>
    <t>FR42-GAB-T-01</t>
  </si>
  <si>
    <t>GIN-T-TCOE</t>
  </si>
  <si>
    <t>Ministry of Public Health and Social Welfare (MSPAS)</t>
  </si>
  <si>
    <t>IND-H-TNSP</t>
  </si>
  <si>
    <t>IND-T-TNSP</t>
  </si>
  <si>
    <t>KAZ-H-TMC</t>
  </si>
  <si>
    <t>KSV-H-TT</t>
  </si>
  <si>
    <t>LBR-C-TCOE</t>
  </si>
  <si>
    <t>Anti Malaria Campaign, Ministry of Health and Indigenous Medicine</t>
  </si>
  <si>
    <t>ECSA (EAST CENTRAL AND SOUTHERN AFRICA HEALTH COMMUNITY )</t>
  </si>
  <si>
    <t>MCKPAFAO-H-Full</t>
  </si>
  <si>
    <t>MCEECAPAS-T-Full</t>
  </si>
  <si>
    <t>2017-2019-Multicountry MDR TB EECA PAS-Tuberculosis</t>
  </si>
  <si>
    <t>FR524-MCPAS-T</t>
  </si>
  <si>
    <t>MCEECAAPH-H-Full</t>
  </si>
  <si>
    <t>2017-2019-Multicountry Key Pops EECA APH-HIV/AIDS</t>
  </si>
  <si>
    <t>Alliance for Public Health (APH)</t>
  </si>
  <si>
    <t>MCAFGUNDP-T-Full</t>
  </si>
  <si>
    <t>MCMENAH-H-Full</t>
  </si>
  <si>
    <t>International HIV/AIDS Alliance (IHAA/ ‘The Alliance’)</t>
  </si>
  <si>
    <t>MCWARNTB-T-Full</t>
  </si>
  <si>
    <t>Programme National contre la Tuberculose du Bénin/Supranational Reference Laboratory (SRL)</t>
  </si>
  <si>
    <t>MCIGAD-T-Full</t>
  </si>
  <si>
    <t>2017-2019-Multicountry Eastern Africa IGAD-Tuberculosis</t>
  </si>
  <si>
    <t>IGAD</t>
  </si>
  <si>
    <t>MCUNOPS-T-Full</t>
  </si>
  <si>
    <t>United Nations Office for Project Services (UNOPS)</t>
  </si>
  <si>
    <t>Population Services International</t>
  </si>
  <si>
    <t>MNE-H-TNSP</t>
  </si>
  <si>
    <t>NAM-C-TMC</t>
  </si>
  <si>
    <t>NAM-M-TMC</t>
  </si>
  <si>
    <t>NAM-M-TMC-Resub</t>
  </si>
  <si>
    <t>PER-T-TMC</t>
  </si>
  <si>
    <t>Romanian Angel Appeal Foundation</t>
  </si>
  <si>
    <t>STP-Z-TMC</t>
  </si>
  <si>
    <t>HIV/AIDS, Tuberculosis,RSSH</t>
  </si>
  <si>
    <t>2017-2019-Multicountry Africa ECSA-HC</t>
  </si>
  <si>
    <t>Multicountry Africa ECSA-HC</t>
  </si>
  <si>
    <t>2017-2019-Multicountry TB Asia UNDP</t>
  </si>
  <si>
    <t>Multicountry TB Asia UNDP</t>
  </si>
  <si>
    <t>2017-2019-Multicountry HIV MENA IHAA</t>
  </si>
  <si>
    <t>Multicountry HIV MENA IHAA</t>
  </si>
  <si>
    <t>2017-2019-Multicountry TB WC Africa NTP/SRL</t>
  </si>
  <si>
    <t>Multicountry TB WC Africa NTP/SRL</t>
  </si>
  <si>
    <t>2017-2019-Multicountry TB Asia UNOPS</t>
  </si>
  <si>
    <t>Multicountry TB Asia UNOPS</t>
  </si>
  <si>
    <t>Enabel, Agence belge de développement (Ex-CTB)</t>
  </si>
  <si>
    <t>Sociedad Nacional de la Cruz Roja Colombiana</t>
  </si>
  <si>
    <t>Liga Colombiana de Lucha contra el SIDA</t>
  </si>
  <si>
    <t>EGY-C-TS</t>
  </si>
  <si>
    <t>FR534-EGY-C</t>
  </si>
  <si>
    <t>2017-2019-Egypt-TB/HIV</t>
  </si>
  <si>
    <t>Silvio</t>
  </si>
  <si>
    <t>Global Communities</t>
  </si>
  <si>
    <t>Secretaría de Salud de Honduras</t>
  </si>
  <si>
    <t>2017-2019-Multicountry Africa ECSA-HC-Tuberculosis</t>
  </si>
  <si>
    <t>Lubombo Spatial Development Initiative 2 NPC</t>
  </si>
  <si>
    <t>Australian Federation Of Aids Organisations, Inc.</t>
  </si>
  <si>
    <t>FR529-MCEECAAPH-H</t>
  </si>
  <si>
    <t>2017-2019-Multicountry TB Asia UNDP-Tuberculosis</t>
  </si>
  <si>
    <t>FR531-MCASIAUNDP-T</t>
  </si>
  <si>
    <t>2017-2019-Multicountry HIV MENA IHAA-HIV/AIDS</t>
  </si>
  <si>
    <t>FR528-MCMENAIHAA-H</t>
  </si>
  <si>
    <t>2017-2019-Multicountry TB WC Africa NTP/SRL-Tuberculosis</t>
  </si>
  <si>
    <t>FR533-MCNTPSRL-T</t>
  </si>
  <si>
    <t>FR526-MCIGAD-T</t>
  </si>
  <si>
    <t>2017-2019-Multicountry TB Asia UNOPS-Tuberculosis</t>
  </si>
  <si>
    <t>FR530-MCASIAUNOPS-T</t>
  </si>
  <si>
    <t>MRT-H-TCOE</t>
  </si>
  <si>
    <t>MRT-M-TCOE</t>
  </si>
  <si>
    <t>MRT-T-TCOE</t>
  </si>
  <si>
    <t>Socios en Salud</t>
  </si>
  <si>
    <t>TCD-Z-TCOE-Resub</t>
  </si>
  <si>
    <t>2017-2019-Chad-HIV/AIDS, Tuberculosis,RSSH</t>
  </si>
  <si>
    <t>2017-2019-Multicountry LAC transition from GF financing PIH</t>
  </si>
  <si>
    <t>Multicountry LAC transition from GF financing PIH</t>
  </si>
  <si>
    <t>2017-2019-Multicountry Sustainability of services for key pop LAC (LA) ALEP</t>
  </si>
  <si>
    <t>Multicountry Sustainability of services for key pop LAC (LA) ALEP</t>
  </si>
  <si>
    <t>2017-2019-Multicountry Sustainability of services for key pop LAC (Caribbean) COIN</t>
  </si>
  <si>
    <t>Multicountry Sustainability of services for key pop LAC (Caribbean) COIN</t>
  </si>
  <si>
    <t>Multicountry type</t>
  </si>
  <si>
    <t>Global Fund region</t>
  </si>
  <si>
    <t>Portfolio categorization</t>
  </si>
  <si>
    <t>Portfolio Categorization2</t>
  </si>
  <si>
    <t>La Croix-Rouge française</t>
  </si>
  <si>
    <t>Preidentified</t>
  </si>
  <si>
    <t>National Center for Disease Control and Public Health</t>
  </si>
  <si>
    <t>Nadine</t>
  </si>
  <si>
    <t>Elimination 8 Secretariat</t>
  </si>
  <si>
    <t>FR543-MCSEAAFAO-H</t>
  </si>
  <si>
    <t>RFP</t>
  </si>
  <si>
    <t>MCPIH-T-Full</t>
  </si>
  <si>
    <t>2017-2019-Multicountry LAC transition from GF financing PIH-Tuberculosis</t>
  </si>
  <si>
    <t>Partners in Health (PIH)</t>
  </si>
  <si>
    <t>MCALEP-H-Full</t>
  </si>
  <si>
    <t>2017-2019-Multicountry Sustainability of services for key pop LAC (LA) ALEP-HIV/AIDS</t>
  </si>
  <si>
    <t>MCCOIN-H-Full</t>
  </si>
  <si>
    <t>2017-2019-Multicountry Sustainability of services for key pop LAC (Caribbean) COIN-HIV/AIDS</t>
  </si>
  <si>
    <t>CARICOM Secretariat</t>
  </si>
  <si>
    <t>International Organization for Migration (IOM)</t>
  </si>
  <si>
    <t>MAC (Malaysia AIDS Council)</t>
  </si>
  <si>
    <t>MYS-H-TT-Resub</t>
  </si>
  <si>
    <t>National Agency for the Control of AIDS (NACA)</t>
  </si>
  <si>
    <t>Family Health International (FHI360)</t>
  </si>
  <si>
    <t>Society for Family Health (SFH)</t>
  </si>
  <si>
    <t>Lagos State Ministry of Health (LSMoH)</t>
  </si>
  <si>
    <t>CARE Peru</t>
  </si>
  <si>
    <t>FR542-TCD-Z</t>
  </si>
  <si>
    <t>Office National de la Famille et de la Population (ONFP)</t>
  </si>
  <si>
    <t>National Department of Health (NDOH)</t>
  </si>
  <si>
    <t>The Networking HIV/AIDS Community of South Africa (NACOSA)</t>
  </si>
  <si>
    <t xml:space="preserve">AIDS Foundation South Africa (AFSA) </t>
  </si>
  <si>
    <t xml:space="preserve">South African Business Coalition on Health and AIDS (SABCOHA) </t>
  </si>
  <si>
    <t>Beyond Zero</t>
  </si>
  <si>
    <t>2017-2019-Cabo Verde-HIV/AIDS</t>
  </si>
  <si>
    <t>2017-2019-Cabo Verde-Tuberculosis</t>
  </si>
  <si>
    <t>2017-2019-Cabo Verde-Malaria</t>
  </si>
  <si>
    <t>2017-2019-Cabo Verde-HIV/AIDS, Tuberculosis, Malaria</t>
  </si>
  <si>
    <t>2017-2019-Cabo Verde</t>
  </si>
  <si>
    <t>National High Council for the Fight against AIDS</t>
  </si>
  <si>
    <t>Plan International, Inc</t>
  </si>
  <si>
    <t>Catholic Relief Services - United States Conference of Catholic Bishops</t>
  </si>
  <si>
    <t>Ministry of Health and Social Services of Namibia</t>
  </si>
  <si>
    <t>Namibia Network of AIDS Service Organizations</t>
  </si>
  <si>
    <t>National Malaria Elimination Programme of the Federal Ministry of Health of the Federal Republic of Nigeria</t>
  </si>
  <si>
    <t>2017-2019-Eswatini-HIV/AIDS</t>
  </si>
  <si>
    <t>2017-2019-Eswatini-Tuberculosis</t>
  </si>
  <si>
    <t>2017-2019-Eswatini-TB/HIV</t>
  </si>
  <si>
    <t>2017-2019-Eswatini</t>
  </si>
  <si>
    <t>2017-2019-Eswatini-Malaria</t>
  </si>
  <si>
    <t>AC-00000-Window 1</t>
  </si>
  <si>
    <t>AC-00000-Window 2</t>
  </si>
  <si>
    <t>AC-00000-Window 3</t>
  </si>
  <si>
    <t>AC-00000-Window 4</t>
  </si>
  <si>
    <t>AC-00000-Window 5</t>
  </si>
  <si>
    <t>AC-00000-Window 6</t>
  </si>
  <si>
    <t>AC-00000-Early Applicant</t>
  </si>
  <si>
    <t>AC-00000-Remote(submission Jan 2019)</t>
  </si>
  <si>
    <t>AC-00000-Remote(submission Apr 2019)</t>
  </si>
  <si>
    <t>AC-00000-Remote Sept 2018</t>
  </si>
  <si>
    <t>Remote Sept 2018</t>
  </si>
  <si>
    <t>AC-00000-Remote Nov 2018</t>
  </si>
  <si>
    <t>Remote Nov 2018</t>
  </si>
  <si>
    <t>Cabo Verde</t>
  </si>
  <si>
    <t>Eswatini</t>
  </si>
  <si>
    <t>Consejo Nacional para el VIH y el SIDA</t>
  </si>
  <si>
    <t>Instituto Dermatológico y Cirugía de Piel ‘Dr. Huberto Bogaert Díaz’</t>
  </si>
  <si>
    <t>Ministry of Public Health and Social Assistance of the Dominican Republic</t>
  </si>
  <si>
    <t>CERMEL</t>
  </si>
  <si>
    <t>FR355-MYS-H-01</t>
  </si>
  <si>
    <t>National Tuberculosis &amp; Leprosy Control Programme</t>
  </si>
  <si>
    <t>Remote (submission Jan 2019)</t>
  </si>
  <si>
    <t>Remote (submission Apr 2019)</t>
  </si>
  <si>
    <t>2017-2019-Multicountry HIV Caribbean PCC Consortium</t>
  </si>
  <si>
    <t>Multicountry HIV Caribbean PCC Consortium</t>
  </si>
  <si>
    <t>FR560-MCPIH-T</t>
  </si>
  <si>
    <t>FR567-MCALEP-H</t>
  </si>
  <si>
    <t>2017-2019-Multicountry HIV Caribbean PCC Consortium-HIV/AIDS</t>
  </si>
  <si>
    <t>FR562-MCLACPCC-H</t>
  </si>
  <si>
    <t xml:space="preserve">National Scientific Center of Phthisiopulmonology of the Ministry of Health of the Republic of Kazakhstan (NSCP)
</t>
  </si>
  <si>
    <t>Aline</t>
  </si>
  <si>
    <t>Malaysia AIDS Council (MAC)</t>
  </si>
  <si>
    <t>Non-compliant</t>
  </si>
  <si>
    <t>AC-00000-Remote (submission Jan 2019)</t>
  </si>
  <si>
    <t>AC-00000-Remote (submission Apr 2019)</t>
  </si>
  <si>
    <t>All funding requests have now been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</si>
</sst>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809]dd\ mmmm\ yyyy;@"/>
    <numFmt numFmtId="166" formatCode="dd/mm/yyyy"/>
  </numFmts>
  <fonts count="6" x14ac:knownFonts="1">
    <font>
      <sz val="11"/>
      <color theme="1"/>
      <name val="Calibri"/>
      <family val="2"/>
      <scheme val="minor"/>
    </font>
    <font>
      <sz val="11"/>
      <color theme="1"/>
      <name val="Arial"/>
      <family val="2"/>
    </font>
    <font>
      <b/>
      <sz val="11"/>
      <color theme="0"/>
      <name val="Arial"/>
      <family val="2"/>
    </font>
    <font>
      <sz val="11"/>
      <color theme="1"/>
      <name val="Calibri"/>
      <family val="2"/>
      <scheme val="minor"/>
    </font>
    <font>
      <sz val="10"/>
      <color theme="1"/>
      <name val="Arial"/>
      <family val="2"/>
    </font>
    <font>
      <sz val="11"/>
      <name val="Calibri"/>
      <family val="2"/>
      <scheme val="minor"/>
    </font>
  </fonts>
  <fills count="7">
    <fill>
      <patternFill patternType="none"/>
    </fill>
    <fill>
      <patternFill patternType="gray125"/>
    </fill>
    <fill>
      <patternFill patternType="solid">
        <fgColor rgb="FF7030A0"/>
        <bgColor indexed="64"/>
      </patternFill>
    </fill>
    <fill>
      <patternFill patternType="solid">
        <fgColor rgb="FF003F72"/>
        <bgColor indexed="64"/>
      </patternFill>
    </fill>
    <fill>
      <patternFill patternType="solid">
        <fgColor rgb="FFECF0F8"/>
        <bgColor indexed="64"/>
      </patternFill>
    </fill>
    <fill>
      <patternFill patternType="solid">
        <fgColor theme="8" tint="0.79998168889431442"/>
        <bgColor indexed="64"/>
      </patternFill>
    </fill>
    <fill>
      <patternFill patternType="solid">
        <fgColor rgb="FFFFC000"/>
        <bgColor indexed="64"/>
      </patternFill>
    </fill>
  </fills>
  <borders count="6">
    <border>
      <left/>
      <right/>
      <top/>
      <bottom/>
      <diagonal/>
    </border>
    <border>
      <left style="thin">
        <color rgb="FFA9D08E"/>
      </left>
      <right/>
      <top style="thin">
        <color rgb="FFA9D08E"/>
      </top>
      <bottom style="thin">
        <color rgb="FFA9D08E"/>
      </bottom>
      <diagonal/>
    </border>
    <border>
      <left style="thin">
        <color rgb="FF80A0B8"/>
      </left>
      <right style="thin">
        <color rgb="FF80A0B8"/>
      </right>
      <top style="thin">
        <color rgb="FF80A0B8"/>
      </top>
      <bottom style="thin">
        <color rgb="FF80A0B8"/>
      </bottom>
      <diagonal/>
    </border>
    <border>
      <left style="thin">
        <color rgb="FF80A0B8"/>
      </left>
      <right style="thin">
        <color rgb="FF80A0B8"/>
      </right>
      <top style="thin">
        <color rgb="FF80A0B8"/>
      </top>
      <bottom style="double">
        <color indexed="64"/>
      </bottom>
      <diagonal/>
    </border>
    <border>
      <left style="thin">
        <color rgb="FF80A0B8"/>
      </left>
      <right style="thin">
        <color rgb="FF80A0B8"/>
      </right>
      <top/>
      <bottom style="thin">
        <color rgb="FF80A0B8"/>
      </bottom>
      <diagonal/>
    </border>
    <border>
      <left style="thin">
        <color rgb="FFA9D08E"/>
      </left>
      <right/>
      <top style="thin">
        <color rgb="FFA9D08E"/>
      </top>
      <bottom/>
      <diagonal/>
    </border>
  </borders>
  <cellStyleXfs count="2">
    <xf numFmtId="0" fontId="0" fillId="0" borderId="0"/>
    <xf numFmtId="9" fontId="3" fillId="0" borderId="0" applyFont="0" applyFill="0" applyBorder="0" applyAlignment="0" applyProtection="0"/>
  </cellStyleXfs>
  <cellXfs count="43">
    <xf numFmtId="0" fontId="0" fillId="0" borderId="0" xfId="0"/>
    <xf numFmtId="14" fontId="0" fillId="0" borderId="0" xfId="0" applyNumberFormat="1"/>
    <xf numFmtId="0" fontId="0" fillId="0" borderId="0" xfId="0" quotePrefix="1" applyNumberFormat="1" applyAlignment="1"/>
    <xf numFmtId="0" fontId="0" fillId="0" borderId="0" xfId="0" applyNumberFormat="1" applyAlignment="1"/>
    <xf numFmtId="0" fontId="0" fillId="0" borderId="1" xfId="0" applyNumberFormat="1" applyBorder="1" applyAlignment="1"/>
    <xf numFmtId="0" fontId="1" fillId="0" borderId="0" xfId="0" applyFont="1" applyAlignment="1">
      <alignment horizontal="center" vertical="center"/>
    </xf>
    <xf numFmtId="17" fontId="1" fillId="0" borderId="0" xfId="0" applyNumberFormat="1" applyFont="1" applyAlignment="1">
      <alignment horizontal="center" vertical="center"/>
    </xf>
    <xf numFmtId="0" fontId="2"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4" borderId="2" xfId="0" applyFont="1" applyFill="1" applyBorder="1" applyAlignment="1">
      <alignment horizontal="center" vertical="center"/>
    </xf>
    <xf numFmtId="165" fontId="1" fillId="4" borderId="2" xfId="0" applyNumberFormat="1" applyFont="1" applyFill="1" applyBorder="1" applyAlignment="1">
      <alignment horizontal="center" vertical="center"/>
    </xf>
    <xf numFmtId="165" fontId="1" fillId="0" borderId="2"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9" fontId="1" fillId="4" borderId="2" xfId="1" applyFont="1" applyFill="1" applyBorder="1" applyAlignment="1">
      <alignment horizontal="center" vertical="center"/>
    </xf>
    <xf numFmtId="9" fontId="1" fillId="0" borderId="2" xfId="1" applyFont="1" applyBorder="1" applyAlignment="1">
      <alignment horizontal="center" vertical="center"/>
    </xf>
    <xf numFmtId="0" fontId="1" fillId="0" borderId="0" xfId="0" applyFont="1" applyBorder="1" applyAlignment="1">
      <alignment horizontal="right" vertical="center"/>
    </xf>
    <xf numFmtId="0" fontId="1" fillId="0" borderId="3" xfId="0" applyFont="1" applyBorder="1" applyAlignment="1">
      <alignment horizontal="center" vertical="center"/>
    </xf>
    <xf numFmtId="0" fontId="1" fillId="5" borderId="4" xfId="0"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9" fontId="1" fillId="5" borderId="4" xfId="1" applyFont="1" applyFill="1" applyBorder="1" applyAlignment="1">
      <alignment horizontal="center" vertical="center"/>
    </xf>
    <xf numFmtId="0" fontId="0" fillId="0" borderId="0" xfId="0" applyNumberFormat="1" applyAlignment="1">
      <alignment horizontal="center" vertical="center"/>
    </xf>
    <xf numFmtId="17" fontId="0" fillId="2" borderId="0" xfId="0" applyNumberFormat="1" applyFill="1" applyAlignment="1">
      <alignment horizontal="center" vertical="center"/>
    </xf>
    <xf numFmtId="14" fontId="0" fillId="2" borderId="0" xfId="0" applyNumberFormat="1" applyFill="1" applyAlignment="1">
      <alignment horizontal="center" vertical="center"/>
    </xf>
    <xf numFmtId="164" fontId="0" fillId="2" borderId="0" xfId="0" applyNumberFormat="1" applyFill="1" applyAlignment="1">
      <alignment horizontal="center" vertical="center"/>
    </xf>
    <xf numFmtId="0" fontId="0" fillId="0" borderId="0" xfId="0" applyAlignment="1">
      <alignment horizontal="center" vertical="center"/>
    </xf>
    <xf numFmtId="17" fontId="0" fillId="0" borderId="0" xfId="0" applyNumberFormat="1"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0" fillId="6" borderId="0" xfId="0" applyFill="1" applyAlignment="1">
      <alignment horizontal="center" vertical="center"/>
    </xf>
    <xf numFmtId="0" fontId="0" fillId="6" borderId="0" xfId="0" applyNumberFormat="1" applyFill="1" applyAlignment="1">
      <alignment horizontal="center" vertical="center"/>
    </xf>
    <xf numFmtId="0" fontId="5" fillId="0" borderId="0" xfId="0" applyFont="1" applyFill="1" applyBorder="1"/>
    <xf numFmtId="0" fontId="5" fillId="0" borderId="5" xfId="0" applyNumberFormat="1" applyFont="1" applyFill="1" applyBorder="1" applyAlignment="1"/>
    <xf numFmtId="14" fontId="5" fillId="0" borderId="0" xfId="0" applyNumberFormat="1" applyFont="1" applyFill="1" applyBorder="1"/>
    <xf numFmtId="0" fontId="5" fillId="0" borderId="0" xfId="0" applyFont="1" applyFill="1"/>
    <xf numFmtId="17" fontId="4" fillId="0" borderId="0" xfId="0" pivotButton="1" applyNumberFormat="1" applyFont="1" applyAlignment="1">
      <alignment horizontal="center" vertical="center" wrapText="1"/>
    </xf>
    <xf numFmtId="17" fontId="4" fillId="0" borderId="0" xfId="0" applyNumberFormat="1" applyFont="1" applyAlignment="1">
      <alignment horizontal="center" vertical="center" wrapText="1"/>
    </xf>
    <xf numFmtId="17" fontId="1" fillId="0" borderId="0" xfId="0" pivotButton="1" applyNumberFormat="1" applyFont="1" applyAlignment="1">
      <alignment horizontal="center" vertical="center" wrapText="1"/>
    </xf>
    <xf numFmtId="17" fontId="1" fillId="0" borderId="0" xfId="0" applyNumberFormat="1" applyFont="1" applyAlignment="1">
      <alignment horizontal="center" vertical="center" wrapText="1"/>
    </xf>
    <xf numFmtId="166" fontId="0" fillId="0" borderId="0" xfId="0" applyNumberFormat="1" applyAlignment="1">
      <alignment horizontal="center" vertical="center"/>
    </xf>
    <xf numFmtId="17" fontId="0" fillId="0" borderId="0" xfId="0" applyNumberFormat="1" applyAlignment="1">
      <alignment horizontal="center" vertical="center"/>
    </xf>
  </cellXfs>
  <cellStyles count="2">
    <cellStyle name="Normal" xfId="0" builtinId="0"/>
    <cellStyle name="Percent" xfId="1" builtinId="5"/>
  </cellStyles>
  <dxfs count="2186">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6" formatCode="dd/mm/yyyy"/>
      <alignment horizontal="center" vertical="center" textRotation="0" wrapText="0" indent="0" justifyLastLine="0" shrinkToFit="0" readingOrder="0"/>
    </dxf>
    <dxf>
      <numFmt numFmtId="166" formatCode="dd/mm/yy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167" formatCode="mmm\-yy"/>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66" formatCode="dd/mm/yyyy"/>
      <alignment horizontal="center" vertical="center" textRotation="0" wrapText="0" indent="0" justifyLastLine="0" shrinkToFit="0" readingOrder="0"/>
    </dxf>
    <dxf>
      <numFmt numFmtId="166" formatCode="dd/mm/yyyy"/>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6" formatCode="dd/mm/yyyy"/>
    </dxf>
    <dxf>
      <numFmt numFmtId="0" formatCode="General"/>
      <alignment horizontal="general" vertical="bottom" textRotation="0" wrapText="0" indent="0" justifyLastLine="0" shrinkToFit="0" readingOrder="0"/>
      <border diagonalUp="0" diagonalDown="0">
        <left style="thin">
          <color rgb="FFA9D08E"/>
        </left>
        <right/>
        <top style="thin">
          <color rgb="FFA9D08E"/>
        </top>
        <bottom style="thin">
          <color rgb="FFA9D08E"/>
        </bottom>
        <vertical/>
        <horizontal/>
      </border>
    </dxf>
    <dxf>
      <font>
        <sz val="11"/>
      </font>
    </dxf>
    <dxf>
      <font>
        <sz val="11"/>
      </font>
    </dxf>
    <dxf>
      <font>
        <sz val="11"/>
      </font>
    </dxf>
    <dxf>
      <font>
        <sz val="11"/>
      </font>
    </dxf>
    <dxf>
      <font>
        <sz val="11"/>
      </font>
    </dxf>
    <dxf>
      <font>
        <sz val="11"/>
      </font>
    </dxf>
    <dxf>
      <font>
        <sz val="11"/>
      </font>
    </dxf>
    <dxf>
      <font>
        <sz val="11"/>
      </font>
    </dxf>
    <dxf>
      <font>
        <sz val="11"/>
      </font>
    </dxf>
    <dxf>
      <numFmt numFmtId="164" formatCode="0.0"/>
    </dxf>
    <dxf>
      <numFmt numFmtId="167" formatCode="mmm\-yy"/>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font>
        <b/>
        <i val="0"/>
        <name val="Arial"/>
        <scheme val="none"/>
      </font>
    </dxf>
    <dxf>
      <font>
        <sz val="10"/>
        <name val="Arial"/>
      </font>
      <border>
        <left style="thin">
          <color auto="1"/>
        </left>
        <right style="thin">
          <color auto="1"/>
        </right>
        <top style="thin">
          <color auto="1"/>
        </top>
        <bottom style="thin">
          <color auto="1"/>
        </bottom>
      </border>
    </dxf>
    <dxf>
      <font>
        <b/>
        <i val="0"/>
        <name val="Arial"/>
        <scheme val="none"/>
      </font>
    </dxf>
    <dxf>
      <font>
        <name val="Arial"/>
      </font>
      <border>
        <left style="thin">
          <color auto="1"/>
        </left>
        <right style="thin">
          <color auto="1"/>
        </right>
        <top style="thin">
          <color auto="1"/>
        </top>
        <bottom style="thin">
          <color auto="1"/>
        </bottom>
      </border>
    </dxf>
    <dxf>
      <fill>
        <patternFill>
          <bgColor rgb="FFECF0F8"/>
        </patternFill>
      </fill>
    </dxf>
    <dxf>
      <font>
        <b/>
        <i val="0"/>
        <color theme="0"/>
      </font>
      <fill>
        <patternFill>
          <bgColor rgb="FF003F72"/>
        </patternFill>
      </fill>
    </dxf>
    <dxf>
      <border diagonalUp="0" diagonalDown="0">
        <left style="thin">
          <color rgb="FF80A0B8"/>
        </left>
        <right style="thin">
          <color rgb="FF80A0B8"/>
        </right>
        <top style="thin">
          <color rgb="FF80A0B8"/>
        </top>
        <bottom style="thin">
          <color rgb="FF80A0B8"/>
        </bottom>
        <vertical style="thin">
          <color rgb="FF80A0B8"/>
        </vertical>
        <horizontal style="thin">
          <color rgb="FF80A0B8"/>
        </horizontal>
      </border>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6" defaultTableStyle="TableStyleMedium2" defaultPivotStyle="PivotStyleLight16">
    <tableStyle name="Flattened Pivot Style" table="0" count="3" xr9:uid="{00000000-0011-0000-FFFF-FFFF00000000}">
      <tableStyleElement type="headerRow" dxfId="2185"/>
      <tableStyleElement type="totalRow" dxfId="2184"/>
      <tableStyleElement type="secondRowStripe" dxfId="2183"/>
    </tableStyle>
    <tableStyle name="PivotTable Style 1" table="0" count="3" xr9:uid="{00000000-0011-0000-FFFF-FFFF01000000}">
      <tableStyleElement type="wholeTable" dxfId="2182"/>
      <tableStyleElement type="headerRow" dxfId="2181"/>
      <tableStyleElement type="firstRowStripe" dxfId="2180"/>
    </tableStyle>
    <tableStyle name="Slicer Style 1" pivot="0" table="0" count="10" xr9:uid="{00000000-0011-0000-FFFF-FFFF02000000}">
      <tableStyleElement type="wholeTable" dxfId="2179"/>
      <tableStyleElement type="headerRow" dxfId="2178"/>
    </tableStyle>
    <tableStyle name="Slicer Style 1 2" pivot="0" table="0" count="10" xr9:uid="{00000000-0011-0000-FFFF-FFFF03000000}">
      <tableStyleElement type="wholeTable" dxfId="2177"/>
      <tableStyleElement type="headerRow" dxfId="2176"/>
    </tableStyle>
    <tableStyle name="TableStyleQueryPreview" pivot="0" count="3" xr9:uid="{00000000-0011-0000-FFFF-FFFF04000000}">
      <tableStyleElement type="wholeTable" dxfId="2175"/>
      <tableStyleElement type="headerRow" dxfId="2174"/>
      <tableStyleElement type="firstRowStripe" dxfId="2173"/>
    </tableStyle>
    <tableStyle name="TableStyleQueryResult" pivot="0" count="3" xr9:uid="{00000000-0011-0000-FFFF-FFFF05000000}">
      <tableStyleElement type="wholeTable" dxfId="2172"/>
      <tableStyleElement type="headerRow" dxfId="2171"/>
      <tableStyleElement type="firstRowStripe" dxfId="2170"/>
    </tableStyle>
  </tableStyles>
  <colors>
    <mruColors>
      <color rgb="FF003F72"/>
      <color rgb="FFEBF5FF"/>
      <color rgb="FFE1F1FF"/>
      <color rgb="FFF0F3FA"/>
      <color rgb="FFF6F8FC"/>
      <color rgb="FFECF0F8"/>
      <color rgb="FF80A0B8"/>
    </mruColors>
  </colors>
  <extLst>
    <ext xmlns:x14="http://schemas.microsoft.com/office/spreadsheetml/2009/9/main" uri="{46F421CA-312F-682f-3DD2-61675219B42D}">
      <x14:dxfs count="16">
        <dxf>
          <font>
            <name val="Arial"/>
          </font>
        </dxf>
        <dxf>
          <font>
            <name val="Arial"/>
          </font>
        </dxf>
        <dxf>
          <font>
            <name val="Arial"/>
          </font>
        </dxf>
        <dxf>
          <font>
            <name val="Arial"/>
            <scheme val="none"/>
          </font>
        </dxf>
        <dxf>
          <font>
            <name val="Arial"/>
            <scheme val="none"/>
          </font>
        </dxf>
        <dxf>
          <font>
            <b/>
            <i val="0"/>
            <color theme="0"/>
            <name val="Arial"/>
            <scheme val="none"/>
          </font>
          <fill>
            <patternFill>
              <bgColor rgb="FF003F72"/>
            </patternFill>
          </fill>
        </dxf>
        <dxf>
          <font>
            <name val="Arial"/>
            <scheme val="none"/>
          </font>
        </dxf>
        <dxf>
          <font>
            <b val="0"/>
            <i val="0"/>
            <color auto="1"/>
            <name val="Arial"/>
            <scheme val="none"/>
          </font>
          <fill>
            <patternFill>
              <bgColor theme="8" tint="0.79998168889431442"/>
            </patternFill>
          </fill>
        </dxf>
        <dxf>
          <font>
            <name val="Arial"/>
          </font>
        </dxf>
        <dxf>
          <font>
            <name val="Arial"/>
          </font>
        </dxf>
        <dxf>
          <font>
            <name val="Arial"/>
          </font>
        </dxf>
        <dxf>
          <font>
            <name val="Arial"/>
            <scheme val="none"/>
          </font>
        </dxf>
        <dxf>
          <font>
            <name val="Arial"/>
            <scheme val="none"/>
          </font>
        </dxf>
        <dxf>
          <font>
            <b/>
            <i val="0"/>
            <color theme="0"/>
            <name val="Arial"/>
            <scheme val="none"/>
          </font>
          <fill>
            <patternFill>
              <bgColor rgb="FF003F72"/>
            </patternFill>
          </fill>
        </dxf>
        <dxf>
          <font>
            <name val="Arial"/>
            <scheme val="none"/>
          </font>
        </dxf>
        <dxf>
          <font>
            <b val="0"/>
            <i val="0"/>
            <color auto="1"/>
            <name val="Arial"/>
            <scheme val="none"/>
          </font>
          <fill>
            <patternFill>
              <bgColor theme="8"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 Style 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microsoft.com/office/2007/relationships/slicerCache" Target="slicerCaches/slicerCache1.xml"/><Relationship Id="rId12" Type="http://schemas.openxmlformats.org/officeDocument/2006/relationships/theme" Target="theme/theme1.xml"/><Relationship Id="rId17" Type="http://schemas.openxmlformats.org/officeDocument/2006/relationships/customXml" Target="../customXml/item2.xml"/><Relationship Id="rId25" Type="http://schemas.openxmlformats.org/officeDocument/2006/relationships/customXml" Target="../customXml/item10.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24" Type="http://schemas.openxmlformats.org/officeDocument/2006/relationships/customXml" Target="../customXml/item9.xml"/><Relationship Id="rId5" Type="http://schemas.openxmlformats.org/officeDocument/2006/relationships/worksheet" Target="worksheets/sheet5.xml"/><Relationship Id="rId15" Type="http://schemas.openxmlformats.org/officeDocument/2006/relationships/calcChain" Target="calcChain.xml"/><Relationship Id="rId23" Type="http://schemas.openxmlformats.org/officeDocument/2006/relationships/customXml" Target="../customXml/item8.xml"/><Relationship Id="rId10" Type="http://schemas.microsoft.com/office/2007/relationships/slicerCache" Target="slicerCaches/slicerCache4.xml"/><Relationship Id="rId19" Type="http://schemas.openxmlformats.org/officeDocument/2006/relationships/customXml" Target="../customXml/item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 Id="rId22" Type="http://schemas.openxmlformats.org/officeDocument/2006/relationships/customXml" Target="../customXml/item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1355210</xdr:colOff>
      <xdr:row>7</xdr:row>
      <xdr:rowOff>169731</xdr:rowOff>
    </xdr:from>
    <xdr:to>
      <xdr:col>4</xdr:col>
      <xdr:colOff>1085850</xdr:colOff>
      <xdr:row>22</xdr:row>
      <xdr:rowOff>342900</xdr:rowOff>
    </xdr:to>
    <mc:AlternateContent xmlns:mc="http://schemas.openxmlformats.org/markup-compatibility/2006" xmlns:a14="http://schemas.microsoft.com/office/drawing/2010/main">
      <mc:Choice Requires="a14">
        <xdr:graphicFrame macro="">
          <xdr:nvGraphicFramePr>
            <xdr:cNvPr id="2" name="TRP Window">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TRP Window"/>
            </a:graphicData>
          </a:graphic>
        </xdr:graphicFrame>
      </mc:Choice>
      <mc:Fallback xmlns="">
        <xdr:sp macro="" textlink="">
          <xdr:nvSpPr>
            <xdr:cNvPr id="0" name=""/>
            <xdr:cNvSpPr>
              <a:spLocks noTextEdit="1"/>
            </xdr:cNvSpPr>
          </xdr:nvSpPr>
          <xdr:spPr>
            <a:xfrm>
              <a:off x="6117710" y="1379406"/>
              <a:ext cx="1626115" cy="287826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56934</xdr:colOff>
      <xdr:row>7</xdr:row>
      <xdr:rowOff>170316</xdr:rowOff>
    </xdr:from>
    <xdr:to>
      <xdr:col>1</xdr:col>
      <xdr:colOff>352425</xdr:colOff>
      <xdr:row>22</xdr:row>
      <xdr:rowOff>342900</xdr:rowOff>
    </xdr:to>
    <mc:AlternateContent xmlns:mc="http://schemas.openxmlformats.org/markup-compatibility/2006" xmlns:a14="http://schemas.microsoft.com/office/drawing/2010/main">
      <mc:Choice Requires="a14">
        <xdr:graphicFrame macro="">
          <xdr:nvGraphicFramePr>
            <xdr:cNvPr id="3" name="Country 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56934" y="1379991"/>
              <a:ext cx="1657909" cy="287768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414683</xdr:colOff>
      <xdr:row>7</xdr:row>
      <xdr:rowOff>164989</xdr:rowOff>
    </xdr:from>
    <xdr:to>
      <xdr:col>2</xdr:col>
      <xdr:colOff>1000126</xdr:colOff>
      <xdr:row>22</xdr:row>
      <xdr:rowOff>333375</xdr:rowOff>
    </xdr:to>
    <mc:AlternateContent xmlns:mc="http://schemas.openxmlformats.org/markup-compatibility/2006" xmlns:a14="http://schemas.microsoft.com/office/drawing/2010/main">
      <mc:Choice Requires="a14">
        <xdr:graphicFrame macro="">
          <xdr:nvGraphicFramePr>
            <xdr:cNvPr id="4" name="Global Fund Region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Global Fund Region 1"/>
            </a:graphicData>
          </a:graphic>
        </xdr:graphicFrame>
      </mc:Choice>
      <mc:Fallback xmlns="">
        <xdr:sp macro="" textlink="">
          <xdr:nvSpPr>
            <xdr:cNvPr id="0" name=""/>
            <xdr:cNvSpPr>
              <a:spLocks noTextEdit="1"/>
            </xdr:cNvSpPr>
          </xdr:nvSpPr>
          <xdr:spPr>
            <a:xfrm>
              <a:off x="2405408" y="1374664"/>
              <a:ext cx="2080868" cy="287348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1060610</xdr:colOff>
      <xdr:row>7</xdr:row>
      <xdr:rowOff>171374</xdr:rowOff>
    </xdr:from>
    <xdr:to>
      <xdr:col>3</xdr:col>
      <xdr:colOff>1295400</xdr:colOff>
      <xdr:row>22</xdr:row>
      <xdr:rowOff>323849</xdr:rowOff>
    </xdr:to>
    <mc:AlternateContent xmlns:mc="http://schemas.openxmlformats.org/markup-compatibility/2006" xmlns:a14="http://schemas.microsoft.com/office/drawing/2010/main">
      <mc:Choice Requires="a14">
        <xdr:graphicFrame macro="">
          <xdr:nvGraphicFramePr>
            <xdr:cNvPr id="5" name="Component Typ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Component Type"/>
            </a:graphicData>
          </a:graphic>
        </xdr:graphicFrame>
      </mc:Choice>
      <mc:Fallback xmlns="">
        <xdr:sp macro="" textlink="">
          <xdr:nvSpPr>
            <xdr:cNvPr id="0" name=""/>
            <xdr:cNvSpPr>
              <a:spLocks noTextEdit="1"/>
            </xdr:cNvSpPr>
          </xdr:nvSpPr>
          <xdr:spPr>
            <a:xfrm>
              <a:off x="4546760" y="1381049"/>
              <a:ext cx="1511140" cy="2857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1133476</xdr:colOff>
      <xdr:row>7</xdr:row>
      <xdr:rowOff>166688</xdr:rowOff>
    </xdr:from>
    <xdr:to>
      <xdr:col>5</xdr:col>
      <xdr:colOff>1104900</xdr:colOff>
      <xdr:row>22</xdr:row>
      <xdr:rowOff>333375</xdr:rowOff>
    </xdr:to>
    <mc:AlternateContent xmlns:mc="http://schemas.openxmlformats.org/markup-compatibility/2006" xmlns:a14="http://schemas.microsoft.com/office/drawing/2010/main">
      <mc:Choice Requires="a14">
        <xdr:graphicFrame macro="">
          <xdr:nvGraphicFramePr>
            <xdr:cNvPr id="6" name="Portfolio Categorization">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Portfolio Categorization"/>
            </a:graphicData>
          </a:graphic>
        </xdr:graphicFrame>
      </mc:Choice>
      <mc:Fallback xmlns="">
        <xdr:sp macro="" textlink="">
          <xdr:nvSpPr>
            <xdr:cNvPr id="0" name=""/>
            <xdr:cNvSpPr>
              <a:spLocks noTextEdit="1"/>
            </xdr:cNvSpPr>
          </xdr:nvSpPr>
          <xdr:spPr>
            <a:xfrm>
              <a:off x="7791451" y="1376363"/>
              <a:ext cx="1438274" cy="28717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na Sharp" refreshedDate="43707.680441203702" missingItemsLimit="0" createdVersion="5" refreshedVersion="6" minRefreshableVersion="3" recordCount="262" xr:uid="{00000000-000A-0000-FFFF-FFFF7D000000}">
  <cacheSource type="worksheet">
    <worksheetSource name="FR_tracker_table"/>
  </cacheSource>
  <cacheFields count="75">
    <cacheField name="BUD Funding Request ID" numFmtId="0">
      <sharedItems/>
    </cacheField>
    <cacheField name="Country Funding Request Component ID1" numFmtId="0">
      <sharedItems/>
    </cacheField>
    <cacheField name="Country Funding Request Component ID2" numFmtId="0">
      <sharedItems/>
    </cacheField>
    <cacheField name="Country Funding Request Component ID3" numFmtId="0">
      <sharedItems/>
    </cacheField>
    <cacheField name="Country Funding Request Component ID4" numFmtId="0">
      <sharedItems/>
    </cacheField>
    <cacheField name="GOS Funding Request ID" numFmtId="0">
      <sharedItems/>
    </cacheField>
    <cacheField name="GOS Component Name" numFmtId="0">
      <sharedItems/>
    </cacheField>
    <cacheField name="BUD Component Name" numFmtId="0">
      <sharedItems/>
    </cacheField>
    <cacheField name="Review Approach ID" numFmtId="0">
      <sharedItems count="7">
        <s v="Program continuation"/>
        <s v="Tailored - COE"/>
        <s v="Tailored - Material change"/>
        <s v="Tailored - Transition"/>
        <s v="Full review"/>
        <s v="Tailored (Simplified)"/>
        <s v="Tailored - NSP Pilot"/>
      </sharedItems>
    </cacheField>
    <cacheField name="New Submission/Resubmission" numFmtId="0">
      <sharedItems/>
    </cacheField>
    <cacheField name="Initial Submission/Final Submission" numFmtId="0">
      <sharedItems count="2">
        <s v="Final Submission"/>
        <s v="Initial Submission"/>
      </sharedItems>
    </cacheField>
    <cacheField name="Associate Specialist" numFmtId="0">
      <sharedItems/>
    </cacheField>
    <cacheField name="Applicant Support Assistant" numFmtId="0">
      <sharedItems/>
    </cacheField>
    <cacheField name="Language" numFmtId="0">
      <sharedItems/>
    </cacheField>
    <cacheField name="TRP Window" numFmtId="0">
      <sharedItems count="11">
        <s v="Window 1"/>
        <s v="Window 2"/>
        <s v="Window 3"/>
        <s v="Window 5"/>
        <s v="Remote (submission Apr 2019)"/>
        <s v="Window 4"/>
        <s v="Window 6"/>
        <s v="Remote (submission Jan 2019)"/>
        <s v="Remote Sept 2018"/>
        <s v="Remote Nov 2018"/>
        <s v="Early Applicant"/>
      </sharedItems>
    </cacheField>
    <cacheField name="Application Submission Date" numFmtId="14">
      <sharedItems containsSemiMixedTypes="0" containsNonDate="0" containsDate="1" containsString="0" minDate="1899-12-30T00:00:00" maxDate="2019-01-31T00:00:00"/>
    </cacheField>
    <cacheField name="Requested Allocation Year 1" numFmtId="0">
      <sharedItems containsSemiMixedTypes="0" containsString="0" containsNumber="1" minValue="0" maxValue="193697791.28639197"/>
    </cacheField>
    <cacheField name="Requested Allocation Year 2" numFmtId="0">
      <sharedItems containsSemiMixedTypes="0" containsString="0" containsNumber="1" minValue="0" maxValue="136121914"/>
    </cacheField>
    <cacheField name="Requested Allocation Year 3" numFmtId="0">
      <sharedItems containsSemiMixedTypes="0" containsString="0" containsNumber="1" minValue="0" maxValue="140711206"/>
    </cacheField>
    <cacheField name="Requested Allocation Total" numFmtId="0">
      <sharedItems containsSemiMixedTypes="0" containsString="0" containsNumber="1" minValue="0" maxValue="432294733.95999599"/>
    </cacheField>
    <cacheField name="Requested Multi-Country CI Funds" numFmtId="0">
      <sharedItems containsSemiMixedTypes="0" containsString="0" containsNumber="1" containsInteger="1" minValue="0" maxValue="119000000"/>
    </cacheField>
    <cacheField name="Principal Recipient 1" numFmtId="0">
      <sharedItems/>
    </cacheField>
    <cacheField name="Principal Recipient 2" numFmtId="0">
      <sharedItems/>
    </cacheField>
    <cacheField name="Principal Recipient 3" numFmtId="0">
      <sharedItems/>
    </cacheField>
    <cacheField name="Principal Recipient 4" numFmtId="0">
      <sharedItems/>
    </cacheField>
    <cacheField name="Principal Recipient 5" numFmtId="0">
      <sharedItems/>
    </cacheField>
    <cacheField name="Screening Type ER1" numFmtId="0">
      <sharedItems/>
    </cacheField>
    <cacheField name="Meets Eligibility Requirements 1a?" numFmtId="0">
      <sharedItems/>
    </cacheField>
    <cacheField name="Meets Eligibility Requirements 1b?" numFmtId="0">
      <sharedItems/>
    </cacheField>
    <cacheField name="Meets Eligibility Requirements 1?" numFmtId="0">
      <sharedItems/>
    </cacheField>
    <cacheField name="Screening Type ER2" numFmtId="0">
      <sharedItems/>
    </cacheField>
    <cacheField name="Meets Eligibility Requirements 2?" numFmtId="0">
      <sharedItems/>
    </cacheField>
    <cacheField name="Overall CCM Eligibility Assessment" numFmtId="0">
      <sharedItems/>
    </cacheField>
    <cacheField name="TRP Review Outcome" numFmtId="0">
      <sharedItems count="3">
        <s v="Grant Making"/>
        <s v="Iteration"/>
        <s v="Revised Review Approach"/>
      </sharedItems>
    </cacheField>
    <cacheField name="TRP Recommended Allocation" numFmtId="0">
      <sharedItems containsSemiMixedTypes="0" containsString="0" containsNumber="1" minValue="0" maxValue="432294734"/>
    </cacheField>
    <cacheField name="TRP Recommended Multi-Country CI Funds" numFmtId="0">
      <sharedItems containsSemiMixedTypes="0" containsString="0" containsNumber="1" containsInteger="1" minValue="0" maxValue="119000000"/>
    </cacheField>
    <cacheField name="Reinvested Efficiencies" numFmtId="0">
      <sharedItems containsSemiMixedTypes="0" containsString="0" containsNumber="1" minValue="0" maxValue="101990300"/>
    </cacheField>
    <cacheField name="Total Available Allocation" numFmtId="0">
      <sharedItems containsSemiMixedTypes="0" containsString="0" containsNumber="1" containsInteger="1" minValue="0" maxValue="434336968"/>
    </cacheField>
    <cacheField name="Total Program Split" numFmtId="0">
      <sharedItems containsSemiMixedTypes="0" containsString="0" containsNumber="1" minValue="0" maxValue="432294735"/>
    </cacheField>
    <cacheField name="Main Country Funding Request Component ID" numFmtId="0">
      <sharedItems/>
    </cacheField>
    <cacheField name="Multi-Country CI Applicant (exclude RAI)" numFmtId="0">
      <sharedItems count="2">
        <s v="No"/>
        <s v="Yes"/>
      </sharedItems>
    </cacheField>
    <cacheField name="Multicountry type" numFmtId="0">
      <sharedItems/>
    </cacheField>
    <cacheField name="Country ID" numFmtId="0">
      <sharedItems/>
    </cacheField>
    <cacheField name="Allocation cycle" numFmtId="0">
      <sharedItems/>
    </cacheField>
    <cacheField name="Currency" numFmtId="0">
      <sharedItems/>
    </cacheField>
    <cacheField name="Exchange rate" numFmtId="0">
      <sharedItems containsSemiMixedTypes="0" containsString="0" containsNumber="1" minValue="1.1222085063404781" maxValue="1.1222085063404781"/>
    </cacheField>
    <cacheField name="Total Available Allocation US$" numFmtId="0">
      <sharedItems containsSemiMixedTypes="0" containsString="0" containsNumber="1" minValue="0" maxValue="434336968"/>
    </cacheField>
    <cacheField name="Total Program Split US$" numFmtId="0">
      <sharedItems containsSemiMixedTypes="0" containsString="0" containsNumber="1" minValue="0" maxValue="432294735"/>
    </cacheField>
    <cacheField name="Requested Allocation Year 1 US$" numFmtId="0">
      <sharedItems containsSemiMixedTypes="0" containsString="0" containsNumber="1" minValue="0" maxValue="193697791.28639197"/>
    </cacheField>
    <cacheField name="Requested Allocation Year 2 US$" numFmtId="0">
      <sharedItems containsSemiMixedTypes="0" containsString="0" containsNumber="1" minValue="0" maxValue="136121914"/>
    </cacheField>
    <cacheField name="Requested Allocation Year 3 US$" numFmtId="0">
      <sharedItems containsSemiMixedTypes="0" containsString="0" containsNumber="1" minValue="0" maxValue="140711206"/>
    </cacheField>
    <cacheField name="Requested Allocation Total US$" numFmtId="0">
      <sharedItems containsSemiMixedTypes="0" containsString="0" containsNumber="1" minValue="0" maxValue="432294733.95999599"/>
    </cacheField>
    <cacheField name="Requested Multi-Country CI Funds US$" numFmtId="0">
      <sharedItems containsSemiMixedTypes="0" containsString="0" containsNumber="1" containsInteger="1" minValue="0" maxValue="119000000"/>
    </cacheField>
    <cacheField name="TRP Recommended Allocation US$" numFmtId="0">
      <sharedItems containsSemiMixedTypes="0" containsString="0" containsNumber="1" minValue="0" maxValue="432294734"/>
    </cacheField>
    <cacheField name=" TRP Recommended Multi-Country CI Funds US$" numFmtId="0">
      <sharedItems containsSemiMixedTypes="0" containsString="0" containsNumber="1" containsInteger="1" minValue="0" maxValue="119000000"/>
    </cacheField>
    <cacheField name="Reinvested Efficiencies US$" numFmtId="0">
      <sharedItems containsSemiMixedTypes="0" containsString="0" containsNumber="1" minValue="0" maxValue="101990300"/>
    </cacheField>
    <cacheField name="Global Fund region" numFmtId="0">
      <sharedItems/>
    </cacheField>
    <cacheField name="Portfolio categorization" numFmtId="0">
      <sharedItems count="3">
        <s v="Core"/>
        <s v="Focused"/>
        <s v="High Impact"/>
      </sharedItems>
    </cacheField>
    <cacheField name="First FR GAC date" numFmtId="17">
      <sharedItems containsDate="1" containsMixedTypes="1" minDate="2017-07-20T00:00:00" maxDate="2019-03-15T00:00:00"/>
    </cacheField>
    <cacheField name="Second FR GAC date" numFmtId="17">
      <sharedItems containsDate="1" containsMixedTypes="1" minDate="2017-10-17T00:00:00" maxDate="2018-11-21T00:00:00"/>
    </cacheField>
    <cacheField name="Third FR GAC date" numFmtId="17">
      <sharedItems containsDate="1" containsMixedTypes="1" minDate="2018-04-18T00:00:00" maxDate="2018-04-19T00:00:00"/>
    </cacheField>
    <cacheField name="Fourth FR GAC date" numFmtId="17">
      <sharedItems/>
    </cacheField>
    <cacheField name="Final GAC date for use" numFmtId="17">
      <sharedItems containsDate="1" containsMixedTypes="1" minDate="2017-07-20T00:00:00" maxDate="2019-07-27T00:00:00" count="25">
        <d v="2017-11-07T00:00:00"/>
        <d v="2018-04-18T00:00:00"/>
        <s v=""/>
        <d v="2018-06-20T00:00:00"/>
        <d v="2018-02-21T00:00:00"/>
        <d v="2017-12-07T00:00:00"/>
        <d v="2017-11-21T00:00:00"/>
        <d v="2017-09-13T00:00:00"/>
        <d v="2019-03-14T00:00:00"/>
        <d v="2017-10-31T00:00:00"/>
        <d v="2017-07-20T00:00:00"/>
        <d v="2018-10-17T00:00:00"/>
        <d v="2018-05-16T00:00:00"/>
        <d v="2018-11-20T00:00:00"/>
        <d v="2017-10-17T00:00:00"/>
        <d v="2018-03-08T00:00:00"/>
        <d v="2019-07-26T00:00:00"/>
        <d v="2018-09-20T00:00:00"/>
        <d v="2018-12-12T00:00:00"/>
        <d v="2019-02-21T00:00:00"/>
        <d v="2018-03-23T00:00:00"/>
        <d v="2019-04-25T00:00:00"/>
        <d v="2018-07-20T00:00:00"/>
        <d v="2019-01-24T00:00:00"/>
        <d v="2019-05-29T00:00:00"/>
      </sharedItems>
    </cacheField>
    <cacheField name="First FR Board approval date" numFmtId="17">
      <sharedItems containsDate="1" containsMixedTypes="1" minDate="2017-10-13T00:00:00" maxDate="2019-03-23T00:00:00"/>
    </cacheField>
    <cacheField name="Second FR Board approval date" numFmtId="17">
      <sharedItems containsDate="1" containsMixedTypes="1" minDate="2017-11-17T00:00:00" maxDate="2018-12-22T00:00:00"/>
    </cacheField>
    <cacheField name="Third FR Board approval date" numFmtId="17">
      <sharedItems containsDate="1" containsMixedTypes="1" minDate="2018-05-28T00:00:00" maxDate="2018-05-29T00:00:00"/>
    </cacheField>
    <cacheField name="Fourth FR Board approval date" numFmtId="17">
      <sharedItems/>
    </cacheField>
    <cacheField name="Final Board approval date for use" numFmtId="17">
      <sharedItems containsDate="1" containsMixedTypes="1" minDate="2017-10-13T00:00:00" maxDate="2019-08-17T00:00:00" count="22">
        <d v="2017-12-01T00:00:00"/>
        <d v="2018-05-28T00:00:00"/>
        <s v=""/>
        <d v="2019-03-22T00:00:00"/>
        <d v="2018-07-20T00:00:00"/>
        <d v="2018-03-23T00:00:00"/>
        <d v="2018-01-12T00:00:00"/>
        <d v="2017-12-13T00:00:00"/>
        <d v="2017-10-13T00:00:00"/>
        <d v="2019-04-19T00:00:00"/>
        <d v="2018-11-12T00:00:00"/>
        <d v="2018-06-15T00:00:00"/>
        <d v="2018-12-21T00:00:00"/>
        <d v="2017-11-17T00:00:00"/>
        <d v="2018-04-11T00:00:00"/>
        <d v="2019-08-16T00:00:00"/>
        <d v="2018-10-26T00:00:00"/>
        <d v="2019-01-31T00:00:00"/>
        <d v="2019-05-13T00:00:00"/>
        <d v="2018-08-17T00:00:00"/>
        <d v="2019-02-22T00:00:00"/>
        <d v="2019-07-01T00:00:00"/>
      </sharedItems>
    </cacheField>
    <cacheField name="TRP Submission date" numFmtId="14">
      <sharedItems containsSemiMixedTypes="0" containsNonDate="0" containsDate="1" containsString="0" minDate="2017-01-01T00:00:00" maxDate="2019-05-01T00:00:00"/>
    </cacheField>
    <cacheField name="Diff b/w submission and Board approval (months)" numFmtId="164">
      <sharedItems containsSemiMixedTypes="0" containsString="0" containsNumber="1" minValue="0" maxValue="15.066666666666666"/>
    </cacheField>
    <cacheField name="Cycle_Window" numFmtId="0">
      <sharedItems/>
    </cacheField>
    <cacheField name="Country" numFmtId="0">
      <sharedItems count="127">
        <s v="Afghanistan"/>
        <s v="Angola"/>
        <s v="Albania"/>
        <s v="Armenia"/>
        <s v="Azerbaijan"/>
        <s v="Burundi"/>
        <s v="Benin"/>
        <s v="Burkina Faso"/>
        <s v="Bangladesh"/>
        <s v="Belarus"/>
        <s v="Belize"/>
        <s v="Bolivia (Plurinational State)"/>
        <s v="Bhutan"/>
        <s v="Botswana"/>
        <s v="Central African Republic"/>
        <s v="Côte d'Ivoire"/>
        <s v="Cameroon"/>
        <s v="Congo (Democratic Republic)"/>
        <s v="Congo"/>
        <s v="Colombia"/>
        <s v="Comoros"/>
        <s v="Cabo Verde"/>
        <s v="Costa Rica"/>
        <s v="Cuba"/>
        <s v="Djibouti"/>
        <s v="Dominican Republic"/>
        <s v="Algeria"/>
        <s v="Ecuador"/>
        <s v="Egypt"/>
        <s v="Multicountry Americas EMMIE"/>
        <s v="Eritrea"/>
        <s v="Ethiopia"/>
        <s v="Gabon"/>
        <s v="Georgia"/>
        <s v="Ghana"/>
        <s v="Guinea"/>
        <s v="Gambia"/>
        <s v="Guinea-Bissau"/>
        <s v="Guatemala"/>
        <s v="Guyana"/>
        <s v="Honduras"/>
        <s v="Haiti"/>
        <s v="Indonesia"/>
        <s v="India"/>
        <s v="Iran (Islamic Republic)"/>
        <s v="Jamaica"/>
        <s v="Kazakhstan"/>
        <s v="Kenya"/>
        <s v="Kyrgyzstan"/>
        <s v="Cambodia"/>
        <s v="Kosovo"/>
        <s v="Lao (Peoples Democratic Republic)"/>
        <s v="Liberia"/>
        <s v="Sri Lanka"/>
        <s v="Lesotho"/>
        <s v="Morocco"/>
        <s v="Multicountry Caribbean MCC"/>
        <s v="Multicountry Africa ECSA-HC"/>
        <s v="Multicountry Elimination of malaria in South Africa-E8"/>
        <s v="Multicountry Elimination of malaria in South Africa-MOSASWA"/>
        <s v="Multicountry South-Eastern Asia AFAO"/>
        <s v="Multicountry MDR TB EECA PAS"/>
        <s v="Multicountry Key Pops EECA APH"/>
        <s v="Multicountry TB Asia UNDP"/>
        <s v="Multicountry HIV MENA IHAA"/>
        <s v="Multicountry TB WC Africa NTP/SRL"/>
        <s v="Multicountry Eastern Africa IGAD"/>
        <s v="Multicountry TB Asia UNOPS"/>
        <s v="Multicountry LAC transition from GF financing PIH"/>
        <s v="Multicountry Sustainability of services for key pop LAC (LA) ALEP"/>
        <s v="Multicountry HIV Caribbean PCC Consortium"/>
        <s v="Moldova"/>
        <s v="Madagascar"/>
        <s v="Multicountry Middle East MER"/>
        <s v="Mali"/>
        <s v="Myanmar"/>
        <s v="Montenegro"/>
        <s v="Mongolia"/>
        <s v="Mozambique"/>
        <s v="Mauritania"/>
        <s v="Mauritius"/>
        <s v="Malawi"/>
        <s v="Multicountry Western Pacific"/>
        <s v="Malaysia"/>
        <s v="Namibia"/>
        <s v="Niger"/>
        <s v="Nigeria"/>
        <s v="Nicaragua"/>
        <s v="Nepal"/>
        <s v="Pakistan"/>
        <s v="Panama"/>
        <s v="Peru"/>
        <s v="Philippines"/>
        <s v="Papua New Guinea"/>
        <s v="Korea (Democratic Peoples Republic)"/>
        <s v="Paraguay"/>
        <s v="Multicountry East Asia and Pacific RAI"/>
        <s v="Romania"/>
        <s v="Rwanda"/>
        <s v="Sudan"/>
        <s v="Senegal"/>
        <s v="Solomon Islands"/>
        <s v="Sierra Leone"/>
        <s v="El Salvador"/>
        <s v="Somalia"/>
        <s v="Serbia"/>
        <s v="South Sudan"/>
        <s v="Sao Tome and Principe"/>
        <s v="Suriname"/>
        <s v="Eswatini"/>
        <s v="Chad"/>
        <s v="Togo"/>
        <s v="Thailand"/>
        <s v="Tajikistan"/>
        <s v="Turkmenistan"/>
        <s v="Timor-Leste"/>
        <s v="Tunisia"/>
        <s v="Tanzania (United Republic)"/>
        <s v="Uganda"/>
        <s v="Ukraine"/>
        <s v="Uzbekistan"/>
        <s v="Viet Nam"/>
        <s v="Multicountry Southern Africa WHC"/>
        <s v="South Africa"/>
        <s v="Zanzibar"/>
        <s v="Zambia"/>
        <s v="Zimbabwe"/>
      </sharedItems>
    </cacheField>
    <cacheField name="Region" numFmtId="0">
      <sharedItems count="10">
        <s v="SE Asia"/>
        <s v="SEA"/>
        <s v="EECA"/>
        <s v="CA"/>
        <s v="HI Afr 1"/>
        <s v="HI Asia"/>
        <s v="LAC"/>
        <s v="MENA"/>
        <s v="HI Afr 2"/>
        <s v="WA"/>
      </sharedItems>
    </cacheField>
    <cacheField name="Portfolio Categorization2" numFmtId="0">
      <sharedItems/>
    </cacheField>
    <cacheField name="Component Type" numFmtId="0">
      <sharedItems count="6">
        <s v="HIV/AIDS"/>
        <s v="Malaria"/>
        <s v="Tuberculosis"/>
        <s v="TB/HIV"/>
        <s v="RSSH"/>
        <s v="Integrated"/>
      </sharedItems>
    </cacheField>
  </cacheFields>
  <extLst>
    <ext xmlns:x14="http://schemas.microsoft.com/office/spreadsheetml/2009/9/main" uri="{725AE2AE-9491-48be-B2B4-4EB974FC3084}">
      <x14:pivotCacheDefinition pivotCacheId="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2">
  <r>
    <s v="AFG-H-PC"/>
    <s v="2017-2019-Afghanistan-HIV/AIDS"/>
    <s v=""/>
    <s v=""/>
    <s v=""/>
    <s v="FR1-AFG-H"/>
    <s v="HIV/AIDS"/>
    <s v="HIV/AIDS"/>
    <x v="0"/>
    <s v="New Submission"/>
    <x v="0"/>
    <s v="Gosia"/>
    <s v="Laura"/>
    <s v="English"/>
    <x v="0"/>
    <d v="2017-03-20T00:00:00"/>
    <n v="0"/>
    <n v="0"/>
    <n v="0"/>
    <n v="8861891"/>
    <n v="0"/>
    <s v="UNDP"/>
    <s v=""/>
    <s v=""/>
    <s v=""/>
    <s v=""/>
    <s v="Light for PC"/>
    <s v=""/>
    <s v=""/>
    <s v="Compliant"/>
    <s v=""/>
    <s v="Compliant"/>
    <s v="Compliant"/>
    <x v="0"/>
    <n v="8861891"/>
    <n v="0"/>
    <n v="600000"/>
    <n v="9109250"/>
    <n v="8861891"/>
    <s v="2017-2019-Afghanistan-HIV/AIDS"/>
    <x v="0"/>
    <s v=""/>
    <s v="2017-2019-Afghanistan"/>
    <s v="AC-00000"/>
    <s v="USD"/>
    <n v="1.1222085063404781"/>
    <n v="9109250"/>
    <n v="8861891"/>
    <n v="0"/>
    <n v="0"/>
    <n v="0"/>
    <n v="8861891"/>
    <n v="0"/>
    <n v="8861891"/>
    <n v="0"/>
    <n v="600000"/>
    <s v="SE Asia"/>
    <x v="0"/>
    <d v="2017-11-07T00:00:00"/>
    <s v=""/>
    <s v=""/>
    <s v=""/>
    <x v="0"/>
    <d v="2017-12-01T00:00:00"/>
    <s v=""/>
    <s v=""/>
    <s v=""/>
    <x v="0"/>
    <d v="2017-03-20T00:00:00"/>
    <n v="8.5333333333333332"/>
    <s v="AC-00000-Window 1"/>
    <x v="0"/>
    <x v="0"/>
    <s v="Core"/>
    <x v="0"/>
  </r>
  <r>
    <s v="AFG-M-PC"/>
    <s v="2017-2019-Afghanistan-Malaria"/>
    <s v=""/>
    <s v=""/>
    <s v=""/>
    <s v="FR2-AFG-M"/>
    <s v="Malaria"/>
    <s v="Malaria"/>
    <x v="0"/>
    <s v="New Submission"/>
    <x v="0"/>
    <s v="Gosia"/>
    <s v="Laura"/>
    <s v="English"/>
    <x v="0"/>
    <d v="2017-03-20T00:00:00"/>
    <n v="0"/>
    <n v="0"/>
    <n v="0"/>
    <n v="20804866"/>
    <n v="0"/>
    <s v="UNDP"/>
    <s v=""/>
    <s v=""/>
    <s v=""/>
    <s v=""/>
    <s v="Light for PC"/>
    <s v=""/>
    <s v=""/>
    <s v="Compliant"/>
    <s v="Scenario 1: reselection of well-performing PR"/>
    <s v="Compliant"/>
    <s v="Compliant"/>
    <x v="0"/>
    <n v="20804866"/>
    <n v="0"/>
    <n v="800000"/>
    <n v="27112391"/>
    <n v="20804866"/>
    <s v="2017-2019-Afghanistan-Malaria"/>
    <x v="0"/>
    <s v=""/>
    <s v="2017-2019-Afghanistan"/>
    <s v="AC-00000"/>
    <s v="USD"/>
    <n v="1.1222085063404781"/>
    <n v="27112391"/>
    <n v="20804866"/>
    <n v="0"/>
    <n v="0"/>
    <n v="0"/>
    <n v="20804866"/>
    <n v="0"/>
    <n v="20804866"/>
    <n v="0"/>
    <n v="800000"/>
    <s v="SE Asia"/>
    <x v="0"/>
    <d v="2017-11-07T00:00:00"/>
    <s v=""/>
    <s v=""/>
    <s v=""/>
    <x v="0"/>
    <d v="2017-12-01T00:00:00"/>
    <s v=""/>
    <s v=""/>
    <s v=""/>
    <x v="0"/>
    <d v="2017-03-20T00:00:00"/>
    <n v="8.5333333333333332"/>
    <s v="AC-00000-Window 1"/>
    <x v="0"/>
    <x v="0"/>
    <s v="Core"/>
    <x v="1"/>
  </r>
  <r>
    <s v="AFG-T-TCOE"/>
    <s v="2017-2019-Afghanistan-Tuberculosis"/>
    <s v=""/>
    <s v=""/>
    <s v=""/>
    <s v="FR100-AFG-Z"/>
    <s v="Tuberculosis, RSSH"/>
    <s v="Tuberculosis"/>
    <x v="1"/>
    <s v="New Submission"/>
    <x v="0"/>
    <s v="Oscar"/>
    <s v="Laura"/>
    <s v="English"/>
    <x v="1"/>
    <d v="2017-05-22T00:00:00"/>
    <n v="6532790.725680992"/>
    <n v="7288940.1682700897"/>
    <n v="7697907.3668358754"/>
    <n v="21519638.260786958"/>
    <n v="0"/>
    <s v="UNDP"/>
    <s v="Ministry of Public Health"/>
    <s v=""/>
    <s v=""/>
    <s v=""/>
    <s v="Standard"/>
    <s v="Compliant"/>
    <s v="Compliant"/>
    <s v="Compliant"/>
    <s v="Multiple Scenarios"/>
    <s v="Compliant"/>
    <s v="Compliant"/>
    <x v="0"/>
    <n v="21519638"/>
    <n v="0"/>
    <n v="1100000"/>
    <n v="14964754"/>
    <n v="21519638"/>
    <s v="2017-2019-Afghanistan-Tuberculosis"/>
    <x v="0"/>
    <s v=""/>
    <s v="2017-2019-Afghanistan"/>
    <s v="AC-00000"/>
    <s v="USD"/>
    <n v="1.1222085063404781"/>
    <n v="14964754"/>
    <n v="21519638"/>
    <n v="6532790.725680992"/>
    <n v="7288940.1682700897"/>
    <n v="7697907.3668358754"/>
    <n v="21519638.260786958"/>
    <n v="0"/>
    <n v="21519638"/>
    <n v="0"/>
    <n v="1100000"/>
    <s v="SE Asia"/>
    <x v="0"/>
    <d v="2017-11-07T00:00:00"/>
    <s v=""/>
    <s v=""/>
    <s v=""/>
    <x v="0"/>
    <d v="2017-12-01T00:00:00"/>
    <s v=""/>
    <s v=""/>
    <s v=""/>
    <x v="0"/>
    <d v="2017-05-23T00:00:00"/>
    <n v="6.4"/>
    <s v="AC-00000-Window 2"/>
    <x v="0"/>
    <x v="0"/>
    <s v="Core"/>
    <x v="2"/>
  </r>
  <r>
    <s v="AGO-C-TMC"/>
    <s v="2017-2019-Angola-HIV/AIDS"/>
    <s v="2017-2019-Angola-Tuberculosis"/>
    <s v=""/>
    <s v=""/>
    <s v="FR258-AGO-C"/>
    <s v="HIV/AIDS, Tuberculosis"/>
    <s v="TB/HIV"/>
    <x v="2"/>
    <s v="New Submission"/>
    <x v="0"/>
    <s v="Gosia"/>
    <s v="Mariluz"/>
    <s v="English"/>
    <x v="2"/>
    <d v="2017-08-29T00:00:00"/>
    <n v="7249626"/>
    <n v="9845654"/>
    <n v="12095498"/>
    <n v="29190778"/>
    <n v="0"/>
    <s v="Ministry of Health"/>
    <s v="UNDP"/>
    <s v=""/>
    <s v=""/>
    <s v=""/>
    <s v="Standard"/>
    <s v="Compliant"/>
    <s v="Compliant"/>
    <s v="Compliant"/>
    <s v="Multiple Scenarios"/>
    <s v="Compliant with challenges"/>
    <s v="Compliant"/>
    <x v="0"/>
    <n v="29190778"/>
    <n v="0"/>
    <n v="817620"/>
    <n v="31190799"/>
    <n v="29190799"/>
    <s v="2017-2019-Angola-TB/HIV"/>
    <x v="0"/>
    <s v=""/>
    <s v="2017-2019-Angola"/>
    <s v="AC-00000"/>
    <s v="USD"/>
    <n v="1.1222085063404781"/>
    <n v="31190799"/>
    <n v="29190799"/>
    <n v="7249626"/>
    <n v="9845654"/>
    <n v="12095498"/>
    <n v="29190778"/>
    <n v="0"/>
    <n v="29190778"/>
    <n v="0"/>
    <n v="817620"/>
    <s v="SEA"/>
    <x v="0"/>
    <d v="2018-04-18T00:00:00"/>
    <s v=""/>
    <s v=""/>
    <s v=""/>
    <x v="1"/>
    <d v="2018-05-28T00:00:00"/>
    <s v=""/>
    <s v=""/>
    <s v=""/>
    <x v="1"/>
    <d v="2017-08-28T00:00:00"/>
    <n v="9.1"/>
    <s v="AC-00000-Window 3"/>
    <x v="1"/>
    <x v="1"/>
    <s v="Core"/>
    <x v="3"/>
  </r>
  <r>
    <s v="AGO-M-TMC"/>
    <s v="2017-2019-Angola-Malaria"/>
    <s v=""/>
    <s v=""/>
    <s v=""/>
    <s v="FR211-AGO-M"/>
    <s v="Malaria"/>
    <s v="Malaria"/>
    <x v="2"/>
    <s v="New Submission"/>
    <x v="0"/>
    <s v="Gosia"/>
    <s v="Mariluz"/>
    <s v="English"/>
    <x v="2"/>
    <d v="2017-08-29T00:00:00"/>
    <n v="6528368"/>
    <n v="6496047"/>
    <n v="8975585"/>
    <n v="22000000"/>
    <n v="0"/>
    <s v="Ministry of Health"/>
    <s v="World Vision"/>
    <s v=""/>
    <s v=""/>
    <s v=""/>
    <s v="Standard"/>
    <s v="Compliant"/>
    <s v="Compliant"/>
    <s v="Compliant"/>
    <s v="Multiple Scenarios"/>
    <s v="Compliant with challenges"/>
    <s v="Compliant"/>
    <x v="0"/>
    <n v="22000000"/>
    <n v="0"/>
    <n v="2643866"/>
    <n v="26898141"/>
    <n v="22000000"/>
    <s v="2017-2019-Angola-Malaria"/>
    <x v="0"/>
    <s v=""/>
    <s v="2017-2019-Angola"/>
    <s v="AC-00000"/>
    <s v="USD"/>
    <n v="1.1222085063404781"/>
    <n v="26898141"/>
    <n v="22000000"/>
    <n v="6528368"/>
    <n v="6496047"/>
    <n v="8975585"/>
    <n v="22000000"/>
    <n v="0"/>
    <n v="22000000"/>
    <n v="0"/>
    <n v="2643866"/>
    <s v="SEA"/>
    <x v="0"/>
    <d v="2018-04-18T00:00:00"/>
    <s v=""/>
    <s v=""/>
    <s v=""/>
    <x v="1"/>
    <d v="2018-05-28T00:00:00"/>
    <s v=""/>
    <s v=""/>
    <s v=""/>
    <x v="1"/>
    <d v="2017-08-28T00:00:00"/>
    <n v="9.1"/>
    <s v="AC-00000-Window 3"/>
    <x v="1"/>
    <x v="1"/>
    <s v="Core"/>
    <x v="1"/>
  </r>
  <r>
    <s v="AGO-S-TMC"/>
    <s v="2017-2019-Angola-RSSH"/>
    <s v=""/>
    <s v=""/>
    <s v=""/>
    <s v="FR381-AGO-S"/>
    <s v="RSSH"/>
    <s v="RSSH"/>
    <x v="2"/>
    <s v="New Submission"/>
    <x v="1"/>
    <s v="Gosia"/>
    <s v="Jeyran"/>
    <s v="Portugese"/>
    <x v="3"/>
    <d v="2018-04-30T00:00:00"/>
    <n v="3201928"/>
    <n v="2156768"/>
    <n v="1539445"/>
    <n v="6898141"/>
    <n v="0"/>
    <s v="Ministry of Health"/>
    <s v=""/>
    <s v=""/>
    <s v=""/>
    <s v=""/>
    <s v=""/>
    <s v=""/>
    <s v=""/>
    <s v=""/>
    <s v=""/>
    <s v=""/>
    <s v=""/>
    <x v="1"/>
    <n v="0"/>
    <n v="0"/>
    <n v="0"/>
    <n v="0"/>
    <n v="6898141"/>
    <s v="2017-2019-Angola-RSSH"/>
    <x v="0"/>
    <s v=""/>
    <s v="2017-2019-Angola"/>
    <s v="AC-00000"/>
    <s v="USD"/>
    <n v="1.1222085063404781"/>
    <n v="0"/>
    <n v="6898141"/>
    <n v="3201928"/>
    <n v="2156768"/>
    <n v="1539445"/>
    <n v="6898141"/>
    <n v="0"/>
    <n v="0"/>
    <n v="0"/>
    <n v="0"/>
    <s v="SEA"/>
    <x v="0"/>
    <s v=""/>
    <s v=""/>
    <s v=""/>
    <s v=""/>
    <x v="2"/>
    <s v=""/>
    <s v=""/>
    <s v=""/>
    <s v=""/>
    <x v="2"/>
    <d v="2018-04-30T00:00:00"/>
    <n v="0"/>
    <s v="AC-00000-Window 5"/>
    <x v="1"/>
    <x v="1"/>
    <s v="Core"/>
    <x v="4"/>
  </r>
  <r>
    <s v="AGO-S-TMC-Resub"/>
    <s v="2017-2019-Angola-RSSH"/>
    <s v=""/>
    <s v=""/>
    <s v=""/>
    <s v="FR381-AGO-S-01"/>
    <s v="RSSH"/>
    <s v="RSSH"/>
    <x v="2"/>
    <s v="Resubmission"/>
    <x v="0"/>
    <s v="Gosia"/>
    <s v="Jeyran"/>
    <s v="Portugese"/>
    <x v="4"/>
    <d v="2018-04-30T00:00:00"/>
    <n v="0"/>
    <n v="0"/>
    <n v="0"/>
    <n v="0"/>
    <n v="0"/>
    <s v=""/>
    <s v=""/>
    <s v=""/>
    <s v=""/>
    <s v=""/>
    <s v=""/>
    <s v=""/>
    <s v=""/>
    <s v=""/>
    <s v=""/>
    <s v=""/>
    <s v=""/>
    <x v="0"/>
    <n v="0"/>
    <n v="0"/>
    <n v="0"/>
    <n v="0"/>
    <n v="6898141"/>
    <s v="2017-2019-Angola-RSSH"/>
    <x v="0"/>
    <s v=""/>
    <s v="2017-2019-Angola"/>
    <s v="AC-00000"/>
    <s v="USD"/>
    <n v="1.1222085063404781"/>
    <n v="0"/>
    <n v="6898141"/>
    <n v="0"/>
    <n v="0"/>
    <n v="0"/>
    <n v="0"/>
    <n v="0"/>
    <n v="0"/>
    <n v="0"/>
    <n v="0"/>
    <s v="SEA"/>
    <x v="0"/>
    <s v=""/>
    <d v="2018-11-20T00:00:00"/>
    <s v=""/>
    <s v=""/>
    <x v="2"/>
    <s v=""/>
    <d v="2018-12-21T00:00:00"/>
    <s v=""/>
    <s v=""/>
    <x v="2"/>
    <d v="2019-04-30T00:00:00"/>
    <n v="0"/>
    <s v="AC-00000-Remote (submission Apr 2019)"/>
    <x v="1"/>
    <x v="1"/>
    <s v="Core"/>
    <x v="4"/>
  </r>
  <r>
    <s v="ALB-C-TT"/>
    <s v="2017-2019-Albania-HIV/AIDS"/>
    <s v="2017-2019-Albania-Tuberculosis"/>
    <s v=""/>
    <s v=""/>
    <s v="FR452-ALB-C"/>
    <s v="HIV/AIDS, Tuberculosis"/>
    <s v="TB/HIV"/>
    <x v="3"/>
    <s v="New Submission"/>
    <x v="0"/>
    <s v="Oscar"/>
    <s v=""/>
    <s v="English"/>
    <x v="4"/>
    <d v="1899-12-30T00:00:00"/>
    <n v="0"/>
    <n v="0"/>
    <n v="0"/>
    <n v="0"/>
    <n v="0"/>
    <s v=""/>
    <s v=""/>
    <s v=""/>
    <s v=""/>
    <s v=""/>
    <s v="Light"/>
    <s v=""/>
    <s v=""/>
    <s v=""/>
    <s v=""/>
    <s v=""/>
    <s v=""/>
    <x v="0"/>
    <n v="0"/>
    <n v="0"/>
    <n v="0"/>
    <n v="1638134"/>
    <n v="1638134"/>
    <s v="2017-2019-Albania-TB/HIV"/>
    <x v="0"/>
    <s v=""/>
    <s v="2017-2019-Albania"/>
    <s v="AC-00000"/>
    <s v="USD"/>
    <n v="1.1222085063404781"/>
    <n v="1638134"/>
    <n v="1638134"/>
    <n v="0"/>
    <n v="0"/>
    <n v="0"/>
    <n v="0"/>
    <n v="0"/>
    <n v="0"/>
    <n v="0"/>
    <n v="0"/>
    <s v="EECA"/>
    <x v="1"/>
    <s v=""/>
    <s v=""/>
    <s v=""/>
    <s v=""/>
    <x v="2"/>
    <s v=""/>
    <s v=""/>
    <s v=""/>
    <s v=""/>
    <x v="2"/>
    <d v="2019-04-30T00:00:00"/>
    <n v="0"/>
    <s v="AC-00000-Remote (submission Apr 2019)"/>
    <x v="2"/>
    <x v="2"/>
    <s v="Focused"/>
    <x v="3"/>
  </r>
  <r>
    <s v="ARM-H-PC"/>
    <s v="2017-2019-Armenia-HIV/AIDS"/>
    <s v=""/>
    <s v=""/>
    <s v=""/>
    <s v="FR464-ARM-H"/>
    <s v="HIV/AIDS"/>
    <s v="HIV/AIDS"/>
    <x v="0"/>
    <s v="New Submission"/>
    <x v="1"/>
    <s v="Svetlana"/>
    <s v="Rosalie"/>
    <s v="English"/>
    <x v="5"/>
    <d v="2018-02-07T00:00:00"/>
    <n v="0"/>
    <n v="0"/>
    <n v="0"/>
    <n v="5282781"/>
    <n v="0"/>
    <s v="Ministry of Health of the Republic of Armenia"/>
    <s v=""/>
    <s v=""/>
    <s v=""/>
    <s v=""/>
    <s v="Light for PC"/>
    <s v="Compliant"/>
    <s v="Compliant"/>
    <s v="Compliant"/>
    <s v=""/>
    <s v="Compliant"/>
    <s v="Compliant"/>
    <x v="2"/>
    <n v="0"/>
    <n v="0"/>
    <n v="0"/>
    <n v="5282781"/>
    <n v="5282781"/>
    <s v="2017-2019-Armenia-HIV/AIDS"/>
    <x v="0"/>
    <s v=""/>
    <s v="2017-2019-Armenia"/>
    <s v="AC-00000"/>
    <s v="USD"/>
    <n v="1.1222085063404781"/>
    <n v="5282781"/>
    <n v="5282781"/>
    <n v="0"/>
    <n v="0"/>
    <n v="0"/>
    <n v="5282781"/>
    <n v="0"/>
    <n v="0"/>
    <n v="0"/>
    <n v="0"/>
    <s v="EECA"/>
    <x v="1"/>
    <s v=""/>
    <s v=""/>
    <s v=""/>
    <s v=""/>
    <x v="2"/>
    <s v=""/>
    <s v=""/>
    <s v=""/>
    <s v=""/>
    <x v="2"/>
    <d v="2018-02-07T00:00:00"/>
    <n v="0"/>
    <s v="AC-00000-Window 4"/>
    <x v="3"/>
    <x v="2"/>
    <s v="Focused"/>
    <x v="0"/>
  </r>
  <r>
    <s v="ARM-H-TMC-Resub"/>
    <s v="2017-2019-Armenia-HIV/AIDS"/>
    <s v=""/>
    <s v=""/>
    <s v=""/>
    <s v="FR505-ARM-H"/>
    <s v="HIV/AIDS"/>
    <s v="HIV/AIDS"/>
    <x v="2"/>
    <s v="Resubmission"/>
    <x v="0"/>
    <s v="Svetlana"/>
    <s v="Rosalie"/>
    <s v="English"/>
    <x v="6"/>
    <d v="2018-08-06T00:00:00"/>
    <n v="1659526"/>
    <n v="1708257"/>
    <n v="1116532"/>
    <n v="4484315"/>
    <n v="0"/>
    <s v="Ministry of Health of the Republic of Armenia"/>
    <s v=""/>
    <s v=""/>
    <s v=""/>
    <s v=""/>
    <s v="Light"/>
    <s v="Compliant"/>
    <s v="Compliant"/>
    <s v="Compliant"/>
    <s v="Scenario 1: reselection of well-performing PR"/>
    <s v="Compliant"/>
    <s v="Compliant"/>
    <x v="0"/>
    <n v="4484315"/>
    <n v="0"/>
    <n v="0"/>
    <n v="5282781"/>
    <n v="5282781"/>
    <s v="2017-2019-Armenia-HIV/AIDS"/>
    <x v="0"/>
    <s v=""/>
    <s v="2017-2019-Armenia"/>
    <s v="AC-00000"/>
    <s v="USD"/>
    <n v="1.1222085063404781"/>
    <n v="5282781"/>
    <n v="5282781"/>
    <n v="1659526"/>
    <n v="1708257"/>
    <n v="1116532"/>
    <n v="4484315"/>
    <n v="0"/>
    <n v="4484315"/>
    <n v="0"/>
    <n v="0"/>
    <s v="EECA"/>
    <x v="1"/>
    <s v=""/>
    <d v="2018-06-20T00:00:00"/>
    <s v=""/>
    <s v=""/>
    <x v="3"/>
    <s v=""/>
    <d v="2018-07-20T00:00:00"/>
    <s v=""/>
    <s v=""/>
    <x v="3"/>
    <d v="2018-08-06T00:00:00"/>
    <n v="7.6"/>
    <s v="AC-00000-Window 6"/>
    <x v="3"/>
    <x v="2"/>
    <s v="Focused"/>
    <x v="0"/>
  </r>
  <r>
    <s v="ARM-T-PC"/>
    <s v="2017-2019-Armenia-Tuberculosis"/>
    <s v=""/>
    <s v=""/>
    <s v=""/>
    <s v="FR465-ARM-T"/>
    <s v="Tuberculosis"/>
    <s v="Tuberculosis"/>
    <x v="0"/>
    <s v="New Submission"/>
    <x v="0"/>
    <s v="Svetlana"/>
    <s v="Rosalie"/>
    <s v="English"/>
    <x v="5"/>
    <d v="2018-02-07T00:00:00"/>
    <n v="0"/>
    <n v="0"/>
    <n v="3138925"/>
    <n v="3138925"/>
    <n v="0"/>
    <s v="Ministry of Health "/>
    <s v=""/>
    <s v=""/>
    <s v=""/>
    <s v=""/>
    <s v="Light for PC"/>
    <s v="Compliant"/>
    <s v="Compliant"/>
    <s v="Compliant"/>
    <s v=""/>
    <s v="Compliant"/>
    <s v="Compliant"/>
    <x v="0"/>
    <n v="3138925"/>
    <n v="0"/>
    <n v="0"/>
    <n v="3138925"/>
    <n v="3138925"/>
    <s v="2017-2019-Armenia-Tuberculosis"/>
    <x v="0"/>
    <s v=""/>
    <s v="2017-2019-Armenia"/>
    <s v="AC-00000"/>
    <s v="USD"/>
    <n v="1.1222085063404781"/>
    <n v="3138925"/>
    <n v="3138925"/>
    <n v="0"/>
    <n v="0"/>
    <n v="3138925"/>
    <n v="3138925"/>
    <n v="0"/>
    <n v="3138925"/>
    <n v="0"/>
    <n v="0"/>
    <s v="EECA"/>
    <x v="1"/>
    <d v="2018-06-20T00:00:00"/>
    <s v=""/>
    <s v=""/>
    <s v=""/>
    <x v="3"/>
    <d v="2018-07-20T00:00:00"/>
    <s v=""/>
    <s v=""/>
    <s v=""/>
    <x v="4"/>
    <d v="2018-02-07T00:00:00"/>
    <n v="5.4333333333333336"/>
    <s v="AC-00000-Window 4"/>
    <x v="3"/>
    <x v="2"/>
    <s v="Focused"/>
    <x v="2"/>
  </r>
  <r>
    <s v="AZE-H-PC"/>
    <s v="2017-2019-Azerbaijan-HIV/AIDS"/>
    <s v=""/>
    <s v=""/>
    <s v=""/>
    <s v="FR5-AZE-H"/>
    <s v="HIV/AIDS"/>
    <s v="HIV/AIDS"/>
    <x v="0"/>
    <s v="New Submission"/>
    <x v="1"/>
    <s v="Oscar"/>
    <s v="Rosalie"/>
    <s v="English"/>
    <x v="0"/>
    <d v="2017-03-17T00:00:00"/>
    <n v="0"/>
    <n v="0"/>
    <n v="6068394"/>
    <n v="6068394"/>
    <n v="0"/>
    <s v="Ministry of Health Project Implementation Unit"/>
    <s v=""/>
    <s v=""/>
    <s v=""/>
    <s v=""/>
    <s v="Light for PC"/>
    <s v=""/>
    <s v=""/>
    <s v="Compliant"/>
    <s v="N/A"/>
    <s v="Compliant"/>
    <s v="Compliant"/>
    <x v="2"/>
    <n v="0"/>
    <n v="0"/>
    <n v="0"/>
    <n v="6068394"/>
    <n v="6068394"/>
    <s v="2017-2019-Azerbaijan-HIV/AIDS"/>
    <x v="0"/>
    <s v=""/>
    <s v="2017-2019-Azerbaijan"/>
    <s v="AC-00000"/>
    <s v="USD"/>
    <n v="1.1222085063404781"/>
    <n v="6068394"/>
    <n v="6068394"/>
    <n v="0"/>
    <n v="0"/>
    <n v="6068394"/>
    <n v="6068394"/>
    <n v="0"/>
    <n v="0"/>
    <n v="0"/>
    <n v="0"/>
    <s v="EECA"/>
    <x v="1"/>
    <s v=""/>
    <s v=""/>
    <s v=""/>
    <s v=""/>
    <x v="2"/>
    <s v=""/>
    <s v=""/>
    <s v=""/>
    <s v=""/>
    <x v="2"/>
    <d v="2017-03-20T00:00:00"/>
    <n v="0"/>
    <s v="AC-00000-Window 1"/>
    <x v="4"/>
    <x v="2"/>
    <s v="Focused"/>
    <x v="0"/>
  </r>
  <r>
    <s v="AZE-H-TMC-Resub"/>
    <s v="2017-2019-Azerbaijan-HIV/AIDS"/>
    <s v=""/>
    <s v=""/>
    <s v=""/>
    <s v="FR316-AZE-H"/>
    <s v="HIV/AIDS"/>
    <s v="HIV/AIDS"/>
    <x v="2"/>
    <s v="Resubmission"/>
    <x v="0"/>
    <s v="Oscar"/>
    <s v="Rosalie"/>
    <s v="English"/>
    <x v="2"/>
    <d v="2017-08-28T00:00:00"/>
    <n v="2543602"/>
    <n v="2057345"/>
    <n v="1467447"/>
    <n v="6068394"/>
    <n v="0"/>
    <s v="Ministry of Health of Azerbaijan"/>
    <s v=""/>
    <s v=""/>
    <s v=""/>
    <s v=""/>
    <s v="Light"/>
    <s v="Compliant"/>
    <s v="Compliant"/>
    <s v="Compliant"/>
    <s v="Light"/>
    <s v="Compliant"/>
    <s v="Compliant"/>
    <x v="0"/>
    <n v="6068394"/>
    <n v="0"/>
    <n v="0"/>
    <n v="6068394"/>
    <n v="6068394"/>
    <s v="2017-2019-Azerbaijan-HIV/AIDS"/>
    <x v="0"/>
    <s v=""/>
    <s v="2017-2019-Azerbaijan"/>
    <s v="AC-00000"/>
    <s v="USD"/>
    <n v="1.1222085063404781"/>
    <n v="6068394"/>
    <n v="6068394"/>
    <n v="2543602"/>
    <n v="2057345"/>
    <n v="1467447"/>
    <n v="6068394"/>
    <n v="0"/>
    <n v="6068394"/>
    <n v="0"/>
    <n v="0"/>
    <s v="EECA"/>
    <x v="1"/>
    <d v="2018-02-21T00:00:00"/>
    <s v=""/>
    <s v=""/>
    <s v=""/>
    <x v="4"/>
    <d v="2018-03-23T00:00:00"/>
    <s v=""/>
    <s v=""/>
    <s v=""/>
    <x v="5"/>
    <d v="2017-08-28T00:00:00"/>
    <n v="6.9"/>
    <s v="AC-00000-Window 3"/>
    <x v="4"/>
    <x v="2"/>
    <s v="Focused"/>
    <x v="0"/>
  </r>
  <r>
    <s v="AZE-T-PC"/>
    <s v="2017-2019-Azerbaijan-Tuberculosis"/>
    <s v=""/>
    <s v=""/>
    <s v=""/>
    <s v="FR6-AZE-T"/>
    <s v="Tuberculosis"/>
    <s v="Tuberculosis"/>
    <x v="0"/>
    <s v="New Submission"/>
    <x v="1"/>
    <s v="Oscar"/>
    <s v="Rosalie"/>
    <s v="English"/>
    <x v="0"/>
    <d v="2017-03-17T00:00:00"/>
    <n v="0"/>
    <n v="0"/>
    <n v="0"/>
    <n v="6529446"/>
    <n v="0"/>
    <s v="Ministry of Health, Project Implementation Unit"/>
    <s v=""/>
    <s v=""/>
    <s v=""/>
    <s v=""/>
    <s v="Light for PC"/>
    <s v=""/>
    <s v=""/>
    <s v="Compliant"/>
    <s v="Scenario 1: reselection of well-performing PR"/>
    <s v="Compliant"/>
    <s v="Compliant"/>
    <x v="2"/>
    <n v="0"/>
    <n v="0"/>
    <n v="0"/>
    <n v="6529446"/>
    <n v="6529446"/>
    <s v="2017-2019-Azerbaijan-Tuberculosis"/>
    <x v="0"/>
    <s v=""/>
    <s v="2017-2019-Azerbaijan"/>
    <s v="AC-00000"/>
    <s v="USD"/>
    <n v="1.1222085063404781"/>
    <n v="6529446"/>
    <n v="6529446"/>
    <n v="0"/>
    <n v="0"/>
    <n v="0"/>
    <n v="6529446"/>
    <n v="0"/>
    <n v="0"/>
    <n v="0"/>
    <n v="0"/>
    <s v="EECA"/>
    <x v="1"/>
    <s v=""/>
    <s v=""/>
    <s v=""/>
    <s v=""/>
    <x v="2"/>
    <s v=""/>
    <s v=""/>
    <s v=""/>
    <s v=""/>
    <x v="2"/>
    <d v="2017-03-20T00:00:00"/>
    <n v="0"/>
    <s v="AC-00000-Window 1"/>
    <x v="4"/>
    <x v="2"/>
    <s v="Focused"/>
    <x v="2"/>
  </r>
  <r>
    <s v="AZE-T-TMC-Resub"/>
    <s v="2017-2019-Azerbaijan-Tuberculosis"/>
    <s v=""/>
    <s v=""/>
    <s v=""/>
    <s v="FR317-AZE-T"/>
    <s v="Tuberculosis"/>
    <s v="Tuberculosis"/>
    <x v="2"/>
    <s v="Resubmission"/>
    <x v="0"/>
    <s v="Oscar"/>
    <s v="Rosalie"/>
    <s v="English"/>
    <x v="2"/>
    <d v="2017-08-28T00:00:00"/>
    <n v="2398358"/>
    <n v="2186944"/>
    <n v="1944144"/>
    <n v="6529446"/>
    <n v="0"/>
    <s v="Ministry of Health"/>
    <s v=""/>
    <s v=""/>
    <s v=""/>
    <s v=""/>
    <s v="Light"/>
    <s v="Compliant"/>
    <s v="Compliant"/>
    <s v="Compliant"/>
    <s v="Light"/>
    <s v="Compliant"/>
    <s v="Compliant"/>
    <x v="0"/>
    <n v="6529446"/>
    <n v="0"/>
    <n v="0"/>
    <n v="6529446"/>
    <n v="6529446"/>
    <s v="2017-2019-Azerbaijan-Tuberculosis"/>
    <x v="0"/>
    <s v=""/>
    <s v="2017-2019-Azerbaijan"/>
    <s v="AC-00000"/>
    <s v="USD"/>
    <n v="1.1222085063404781"/>
    <n v="6529446"/>
    <n v="6529446"/>
    <n v="2398358"/>
    <n v="2186944"/>
    <n v="1944144"/>
    <n v="6529446"/>
    <n v="0"/>
    <n v="6529446"/>
    <n v="0"/>
    <n v="0"/>
    <s v="EECA"/>
    <x v="1"/>
    <d v="2017-12-07T00:00:00"/>
    <s v=""/>
    <s v=""/>
    <s v=""/>
    <x v="5"/>
    <d v="2018-01-12T00:00:00"/>
    <s v=""/>
    <s v=""/>
    <s v=""/>
    <x v="6"/>
    <d v="2017-08-28T00:00:00"/>
    <n v="4.5666666666666664"/>
    <s v="AC-00000-Window 3"/>
    <x v="4"/>
    <x v="2"/>
    <s v="Focused"/>
    <x v="2"/>
  </r>
  <r>
    <s v="BDI-H-PC"/>
    <s v="2017-2019-Burundi-HIV/AIDS"/>
    <s v=""/>
    <s v=""/>
    <s v=""/>
    <s v="FR23-BDI-H"/>
    <s v="HIV/AIDS"/>
    <s v="HIV/AIDS"/>
    <x v="0"/>
    <s v="New Submission"/>
    <x v="0"/>
    <s v="Svetlana"/>
    <s v="Romy"/>
    <s v="French"/>
    <x v="0"/>
    <d v="2017-03-20T00:00:00"/>
    <n v="0"/>
    <n v="0"/>
    <n v="0"/>
    <n v="29916039"/>
    <n v="0"/>
    <s v="Ministère de la Santé Publique et de la Lutte contre le Sida"/>
    <s v="Croix Rouge Burundi"/>
    <s v=""/>
    <s v=""/>
    <s v=""/>
    <s v="Light for PC"/>
    <s v=""/>
    <s v=""/>
    <s v="Compliant"/>
    <s v="N/A"/>
    <s v="ASP"/>
    <s v="Compliant"/>
    <x v="0"/>
    <n v="29916039"/>
    <n v="0"/>
    <n v="0"/>
    <n v="29916039"/>
    <n v="29916039"/>
    <s v="2017-2019-Burundi-HIV/AIDS"/>
    <x v="0"/>
    <s v=""/>
    <s v="2017-2019-Burundi"/>
    <s v="AC-00000"/>
    <s v="USD"/>
    <n v="1.1222085063404781"/>
    <n v="29916039"/>
    <n v="29916039"/>
    <n v="0"/>
    <n v="0"/>
    <n v="0"/>
    <n v="29916039"/>
    <n v="0"/>
    <n v="29916039"/>
    <n v="0"/>
    <n v="0"/>
    <s v="CA"/>
    <x v="0"/>
    <d v="2017-11-21T00:00:00"/>
    <s v=""/>
    <s v=""/>
    <s v=""/>
    <x v="6"/>
    <d v="2017-12-13T00:00:00"/>
    <s v=""/>
    <s v=""/>
    <s v=""/>
    <x v="7"/>
    <d v="2017-03-20T00:00:00"/>
    <n v="8.9333333333333336"/>
    <s v="AC-00000-Window 1"/>
    <x v="5"/>
    <x v="3"/>
    <s v="Core"/>
    <x v="0"/>
  </r>
  <r>
    <s v="BDI-M-PC"/>
    <s v="2017-2019-Burundi-Malaria"/>
    <s v=""/>
    <s v=""/>
    <s v=""/>
    <s v="FR25-BDI-M"/>
    <s v="Malaria"/>
    <s v="Malaria"/>
    <x v="0"/>
    <s v="New Submission"/>
    <x v="0"/>
    <s v="Svetlana"/>
    <s v="Romy"/>
    <s v="French"/>
    <x v="0"/>
    <d v="2017-03-20T00:00:00"/>
    <n v="0"/>
    <n v="0"/>
    <n v="0"/>
    <n v="36656018"/>
    <n v="0"/>
    <s v="PNILP"/>
    <s v="CARITAS Burundi"/>
    <s v=""/>
    <s v=""/>
    <s v=""/>
    <s v="Light for PC"/>
    <s v=""/>
    <s v=""/>
    <s v="Compliant"/>
    <s v="N/A"/>
    <s v="ASP"/>
    <s v="Compliant"/>
    <x v="0"/>
    <n v="36656018"/>
    <n v="0"/>
    <n v="0"/>
    <n v="36656018"/>
    <n v="36656018"/>
    <s v="2017-2019-Burundi-Malaria"/>
    <x v="0"/>
    <s v=""/>
    <s v="2017-2019-Burundi"/>
    <s v="AC-00000"/>
    <s v="USD"/>
    <n v="1.1222085063404781"/>
    <n v="36656018"/>
    <n v="36656018"/>
    <n v="0"/>
    <n v="0"/>
    <n v="0"/>
    <n v="36656018"/>
    <n v="0"/>
    <n v="36656018"/>
    <n v="0"/>
    <n v="0"/>
    <s v="CA"/>
    <x v="0"/>
    <d v="2017-11-21T00:00:00"/>
    <s v=""/>
    <s v=""/>
    <s v=""/>
    <x v="6"/>
    <d v="2017-12-13T00:00:00"/>
    <s v=""/>
    <s v=""/>
    <s v=""/>
    <x v="7"/>
    <d v="2017-03-20T00:00:00"/>
    <n v="8.9333333333333336"/>
    <s v="AC-00000-Window 1"/>
    <x v="5"/>
    <x v="3"/>
    <s v="Core"/>
    <x v="1"/>
  </r>
  <r>
    <s v="BDI-T-PC"/>
    <s v="2017-2019-Burundi-Tuberculosis"/>
    <s v=""/>
    <s v=""/>
    <s v=""/>
    <s v="FR24-BDI-T"/>
    <s v="Tuberculosis"/>
    <s v="Tuberculosis"/>
    <x v="0"/>
    <s v="New Submission"/>
    <x v="0"/>
    <s v="Svetlana"/>
    <s v="Romy"/>
    <s v="French"/>
    <x v="0"/>
    <d v="2017-03-20T00:00:00"/>
    <n v="0"/>
    <n v="0"/>
    <n v="0"/>
    <n v="5728765"/>
    <n v="0"/>
    <s v="Programme National Intégré Lèpre et Tuberculose"/>
    <s v=""/>
    <s v=""/>
    <s v=""/>
    <s v=""/>
    <s v="Light for PC"/>
    <s v=""/>
    <s v=""/>
    <s v="Compliant"/>
    <s v="N/A"/>
    <s v="ASP"/>
    <s v="Compliant"/>
    <x v="0"/>
    <n v="5728765"/>
    <n v="0"/>
    <n v="0"/>
    <n v="5728765"/>
    <n v="5728765"/>
    <s v="2017-2019-Burundi-Tuberculosis"/>
    <x v="0"/>
    <s v=""/>
    <s v="2017-2019-Burundi"/>
    <s v="AC-00000"/>
    <s v="USD"/>
    <n v="1.1222085063404781"/>
    <n v="5728765"/>
    <n v="5728765"/>
    <n v="0"/>
    <n v="0"/>
    <n v="0"/>
    <n v="5728765"/>
    <n v="0"/>
    <n v="5728765"/>
    <n v="0"/>
    <n v="0"/>
    <s v="CA"/>
    <x v="0"/>
    <s v=""/>
    <d v="2017-11-21T00:00:00"/>
    <s v=""/>
    <s v=""/>
    <x v="6"/>
    <s v=""/>
    <d v="2017-12-13T00:00:00"/>
    <s v=""/>
    <s v=""/>
    <x v="7"/>
    <d v="2017-03-20T00:00:00"/>
    <n v="8.9333333333333336"/>
    <s v="AC-00000-Window 1"/>
    <x v="5"/>
    <x v="3"/>
    <s v="Core"/>
    <x v="2"/>
  </r>
  <r>
    <s v="BEN-H-PC"/>
    <s v="2017-2019-Benin-HIV/AIDS"/>
    <s v=""/>
    <s v=""/>
    <s v=""/>
    <s v="FR9-BEN-H"/>
    <s v="HIV/AIDS"/>
    <s v="HIV/AIDS"/>
    <x v="0"/>
    <s v="New Submission"/>
    <x v="0"/>
    <s v="Svetlana"/>
    <s v="Romy"/>
    <s v="French"/>
    <x v="0"/>
    <d v="2017-03-20T00:00:00"/>
    <n v="0"/>
    <n v="0"/>
    <n v="23705512"/>
    <n v="23705512"/>
    <n v="0"/>
    <s v="Programme Santé de Lutte contre le Sida (PSLSEx PNLS)"/>
    <s v="Plan International Benin (PIB)"/>
    <s v=""/>
    <s v=""/>
    <s v=""/>
    <s v="Light for PC"/>
    <s v=""/>
    <s v=""/>
    <s v="Compliant"/>
    <s v="Scenario 1: reselection of well-performing PR"/>
    <s v="Compliant"/>
    <s v="Compliant"/>
    <x v="0"/>
    <n v="23705512"/>
    <n v="0"/>
    <n v="0"/>
    <n v="26699475"/>
    <n v="23705512"/>
    <s v="2017-2019-Benin-HIV/AIDS"/>
    <x v="0"/>
    <s v=""/>
    <s v="2017-2019-Benin"/>
    <s v="AC-00000"/>
    <s v="EUR"/>
    <n v="1.1222085063404781"/>
    <n v="29962377.959824935"/>
    <n v="26602527.213556278"/>
    <n v="0"/>
    <n v="0"/>
    <n v="26602527.213556278"/>
    <n v="26602527.213556278"/>
    <n v="0"/>
    <n v="26602527.213556278"/>
    <n v="0"/>
    <n v="0"/>
    <s v="CA"/>
    <x v="0"/>
    <d v="2017-09-13T00:00:00"/>
    <s v=""/>
    <s v=""/>
    <s v=""/>
    <x v="7"/>
    <d v="2017-10-13T00:00:00"/>
    <s v=""/>
    <s v=""/>
    <s v=""/>
    <x v="8"/>
    <d v="2017-03-20T00:00:00"/>
    <n v="6.9"/>
    <s v="AC-00000-Window 1"/>
    <x v="6"/>
    <x v="3"/>
    <s v="Core"/>
    <x v="0"/>
  </r>
  <r>
    <s v="BEN-M-PC"/>
    <s v="2017-2019-Benin-Malaria"/>
    <s v=""/>
    <s v=""/>
    <s v=""/>
    <s v="FR11-BEN-M"/>
    <s v="Malaria"/>
    <s v="Malaria"/>
    <x v="0"/>
    <s v="New Submission"/>
    <x v="0"/>
    <s v="Svetlana"/>
    <s v="Romy"/>
    <s v="French"/>
    <x v="0"/>
    <d v="2017-03-20T00:00:00"/>
    <n v="0"/>
    <n v="0"/>
    <n v="26976038"/>
    <n v="26976038"/>
    <n v="0"/>
    <s v="Pogramme National de Lutte contre le Paludisme"/>
    <s v=""/>
    <s v=""/>
    <s v=""/>
    <s v=""/>
    <s v="Light for PC"/>
    <s v=""/>
    <s v=""/>
    <s v="Compliant"/>
    <s v="Scenario 2: reselection of PR with rating &lt;= B2"/>
    <s v="Compliant"/>
    <s v="Compliant"/>
    <x v="0"/>
    <n v="26976038"/>
    <n v="0"/>
    <n v="0"/>
    <n v="32925878"/>
    <n v="26976038"/>
    <s v="2017-2019-Benin-Malaria"/>
    <x v="0"/>
    <s v=""/>
    <s v="2017-2019-Benin"/>
    <s v="AC-00000"/>
    <s v="EUR"/>
    <n v="1.1222085063404781"/>
    <n v="36949700.370328806"/>
    <n v="30272739.310963977"/>
    <n v="0"/>
    <n v="0"/>
    <n v="30272739.310963977"/>
    <n v="30272739.310963977"/>
    <n v="0"/>
    <n v="30272739.310963977"/>
    <n v="0"/>
    <n v="0"/>
    <s v="CA"/>
    <x v="0"/>
    <d v="2017-09-13T00:00:00"/>
    <s v=""/>
    <s v=""/>
    <s v=""/>
    <x v="7"/>
    <d v="2017-10-13T00:00:00"/>
    <s v=""/>
    <s v=""/>
    <s v=""/>
    <x v="8"/>
    <d v="2017-03-20T00:00:00"/>
    <n v="6.9"/>
    <s v="AC-00000-Window 1"/>
    <x v="6"/>
    <x v="3"/>
    <s v="Core"/>
    <x v="1"/>
  </r>
  <r>
    <s v="BEN-S-Full"/>
    <s v="2017-2019-Benin-RSSH"/>
    <s v=""/>
    <s v=""/>
    <s v=""/>
    <s v="FR352-BEN-S"/>
    <s v="RSSH"/>
    <s v="RSSH"/>
    <x v="4"/>
    <s v="New Submission"/>
    <x v="1"/>
    <s v="Svetlana"/>
    <s v="Romy"/>
    <s v="French"/>
    <x v="5"/>
    <d v="2018-02-08T00:00:00"/>
    <n v="5853438"/>
    <n v="2512263"/>
    <n v="1687522"/>
    <n v="10053222"/>
    <n v="0"/>
    <s v="Enabel (Agence belge du développement)"/>
    <s v=""/>
    <s v=""/>
    <s v=""/>
    <s v=""/>
    <s v="Standard"/>
    <s v="Compliant"/>
    <s v="Compliant"/>
    <s v="Compliant"/>
    <s v="Standard"/>
    <s v="Compliant"/>
    <s v="Compliant"/>
    <x v="1"/>
    <n v="0"/>
    <n v="0"/>
    <n v="0"/>
    <n v="0"/>
    <n v="10053222"/>
    <s v="2017-2019-Benin-RSSH"/>
    <x v="0"/>
    <s v=""/>
    <s v="2017-2019-Benin"/>
    <s v="AC-00000"/>
    <s v="EUR"/>
    <n v="1.1222085063404781"/>
    <n v="0"/>
    <n v="11281811.244529234"/>
    <n v="6568777.9149365956"/>
    <n v="2819282.9087644485"/>
    <n v="1893751.5430366963"/>
    <n v="11281811.244529234"/>
    <n v="0"/>
    <n v="0"/>
    <n v="0"/>
    <n v="0"/>
    <s v="CA"/>
    <x v="0"/>
    <s v=""/>
    <s v=""/>
    <s v=""/>
    <s v=""/>
    <x v="2"/>
    <s v=""/>
    <s v=""/>
    <s v=""/>
    <s v=""/>
    <x v="2"/>
    <d v="2018-02-07T00:00:00"/>
    <n v="0"/>
    <s v="AC-00000-Window 4"/>
    <x v="6"/>
    <x v="3"/>
    <s v="Core"/>
    <x v="4"/>
  </r>
  <r>
    <s v="BEN-S-Full-Resub"/>
    <s v="2017-2019-Benin-RSSH"/>
    <s v=""/>
    <s v=""/>
    <s v=""/>
    <s v="FR352-BEN-S-01"/>
    <s v="RSSH"/>
    <s v="RSSH"/>
    <x v="4"/>
    <s v="Resubmission"/>
    <x v="0"/>
    <s v="Svetlana"/>
    <s v="Romy"/>
    <s v="French"/>
    <x v="6"/>
    <d v="2018-08-06T00:00:00"/>
    <n v="5962125"/>
    <n v="2775434"/>
    <n v="1315664"/>
    <n v="10053222"/>
    <n v="0"/>
    <s v="Enabel, Agence belge de développement (Ex-CTB)"/>
    <s v=""/>
    <s v=""/>
    <s v=""/>
    <s v=""/>
    <s v="Standard"/>
    <s v=""/>
    <s v=""/>
    <s v=""/>
    <s v="Standard"/>
    <s v=""/>
    <s v=""/>
    <x v="0"/>
    <n v="10053222"/>
    <n v="0"/>
    <n v="0"/>
    <n v="0"/>
    <n v="10053222"/>
    <s v="2017-2019-Benin-RSSH"/>
    <x v="0"/>
    <s v=""/>
    <s v="2017-2019-Benin"/>
    <s v="AC-00000"/>
    <s v="EUR"/>
    <n v="1.1222085063404781"/>
    <n v="0"/>
    <n v="11281811.244529234"/>
    <n v="6690747.3908652226"/>
    <n v="3114615.6435865783"/>
    <n v="1476449.3322859388"/>
    <n v="11281811.244529234"/>
    <n v="0"/>
    <n v="11281811.244529234"/>
    <n v="0"/>
    <n v="0"/>
    <s v="CA"/>
    <x v="0"/>
    <d v="2019-03-14T00:00:00"/>
    <s v=""/>
    <s v=""/>
    <s v=""/>
    <x v="8"/>
    <s v=""/>
    <s v=""/>
    <s v=""/>
    <s v=""/>
    <x v="9"/>
    <d v="2018-08-06T00:00:00"/>
    <n v="8.5333333333333332"/>
    <s v="AC-00000-Window 6"/>
    <x v="6"/>
    <x v="3"/>
    <s v="Core"/>
    <x v="4"/>
  </r>
  <r>
    <s v="BEN-T-PC"/>
    <s v="2017-2019-Benin-Tuberculosis"/>
    <s v=""/>
    <s v=""/>
    <s v=""/>
    <s v="FR10-BEN-T"/>
    <s v="Tuberculosis"/>
    <s v="Tuberculosis"/>
    <x v="0"/>
    <s v="New Submission"/>
    <x v="0"/>
    <s v="Svetlana"/>
    <s v="Romy"/>
    <s v="French"/>
    <x v="0"/>
    <d v="2017-03-20T00:00:00"/>
    <n v="0"/>
    <n v="0"/>
    <n v="6286711"/>
    <n v="6286711"/>
    <n v="0"/>
    <s v="Programme National contre la Tuberculose du Bénin (PNT)"/>
    <s v=""/>
    <s v=""/>
    <s v=""/>
    <s v=""/>
    <s v="Light for PC"/>
    <s v=""/>
    <s v=""/>
    <s v="Compliant"/>
    <s v="Scenario 1: reselection of well-performing PR"/>
    <s v="Compliant"/>
    <s v="Compliant"/>
    <x v="0"/>
    <n v="6286711"/>
    <n v="0"/>
    <n v="0"/>
    <n v="7396130"/>
    <n v="6286711"/>
    <s v="2017-2019-Benin-Tuberculosis"/>
    <x v="0"/>
    <s v=""/>
    <s v="2017-2019-Benin"/>
    <s v="AC-00000"/>
    <s v="EUR"/>
    <n v="1.1222085063404781"/>
    <n v="8300000"/>
    <n v="7055000.5611042529"/>
    <n v="0"/>
    <n v="0"/>
    <n v="7055000.5611042529"/>
    <n v="7055000.5611042529"/>
    <n v="0"/>
    <n v="7055000.5611042529"/>
    <n v="0"/>
    <n v="0"/>
    <s v="CA"/>
    <x v="0"/>
    <d v="2017-09-13T00:00:00"/>
    <s v=""/>
    <s v=""/>
    <s v=""/>
    <x v="7"/>
    <d v="2017-10-13T00:00:00"/>
    <s v=""/>
    <s v=""/>
    <s v=""/>
    <x v="8"/>
    <d v="2017-03-20T00:00:00"/>
    <n v="6.9"/>
    <s v="AC-00000-Window 1"/>
    <x v="6"/>
    <x v="3"/>
    <s v="Core"/>
    <x v="2"/>
  </r>
  <r>
    <s v="BFA-H-PC"/>
    <s v="2017-2019-Burkina Faso-HIV/AIDS"/>
    <s v=""/>
    <s v=""/>
    <s v=""/>
    <s v="FR20-BFA-H"/>
    <s v="HIV/AIDS"/>
    <s v="HIV/AIDS"/>
    <x v="0"/>
    <s v="New Submission"/>
    <x v="0"/>
    <s v="Svetlana"/>
    <s v="Romy"/>
    <s v="French"/>
    <x v="0"/>
    <d v="2017-03-20T00:00:00"/>
    <n v="0"/>
    <n v="0"/>
    <n v="0"/>
    <n v="38149415"/>
    <n v="0"/>
    <s v="SP/CNLS-IST"/>
    <s v="IPC/BF"/>
    <s v=""/>
    <s v=""/>
    <s v=""/>
    <s v="Light for PC"/>
    <s v=""/>
    <s v=""/>
    <s v="Compliant"/>
    <s v="Scenario 1: reselection of well-performing PR"/>
    <s v="Compliant"/>
    <s v="Compliant"/>
    <x v="0"/>
    <n v="38149415"/>
    <n v="0"/>
    <n v="0"/>
    <n v="32757331"/>
    <n v="37506207"/>
    <s v="2017-2019-Burkina Faso-HIV/AIDS"/>
    <x v="0"/>
    <s v=""/>
    <s v="2017-2019-Burkina Faso"/>
    <s v="AC-00000"/>
    <s v="EUR"/>
    <n v="1.1222085063404781"/>
    <n v="36760555.493210636"/>
    <n v="42089784.535966784"/>
    <n v="0"/>
    <n v="0"/>
    <n v="0"/>
    <n v="42811598.024913028"/>
    <n v="0"/>
    <n v="42811598.024913028"/>
    <n v="0"/>
    <n v="0"/>
    <s v="HI Afr 1"/>
    <x v="2"/>
    <d v="2017-10-31T00:00:00"/>
    <s v=""/>
    <s v=""/>
    <s v=""/>
    <x v="9"/>
    <d v="2017-12-01T00:00:00"/>
    <s v=""/>
    <s v=""/>
    <s v=""/>
    <x v="0"/>
    <d v="2017-03-20T00:00:00"/>
    <n v="8.5333333333333332"/>
    <s v="AC-00000-Window 1"/>
    <x v="7"/>
    <x v="4"/>
    <s v="High Impact"/>
    <x v="0"/>
  </r>
  <r>
    <s v="BFA-M-PC"/>
    <s v="2017-2019-Burkina Faso-Malaria"/>
    <s v=""/>
    <s v=""/>
    <s v=""/>
    <s v="FR22-BFA-M"/>
    <s v="Malaria"/>
    <s v="Malaria"/>
    <x v="0"/>
    <s v="New Submission"/>
    <x v="0"/>
    <s v="Svetlana"/>
    <s v="Romy"/>
    <s v="French"/>
    <x v="0"/>
    <d v="2017-03-20T00:00:00"/>
    <n v="0"/>
    <n v="0"/>
    <n v="0"/>
    <n v="82063309"/>
    <n v="0"/>
    <s v="PADS"/>
    <s v=""/>
    <s v=""/>
    <s v=""/>
    <s v=""/>
    <s v="Light for PC"/>
    <s v=""/>
    <s v=""/>
    <s v="Compliant"/>
    <s v="Scenario 1: reselection of well-performing PR"/>
    <s v="Compliant"/>
    <s v="Compliant"/>
    <x v="0"/>
    <n v="82063309"/>
    <n v="0"/>
    <n v="0"/>
    <n v="89228889"/>
    <n v="82863309"/>
    <s v="2017-2019-Burkina Faso-Malaria"/>
    <x v="0"/>
    <s v=""/>
    <s v="2017-2019-Burkina Faso"/>
    <s v="AC-00000"/>
    <s v="EUR"/>
    <n v="1.1222085063404781"/>
    <n v="100133418.24711032"/>
    <n v="92989910.223319501"/>
    <n v="0"/>
    <n v="0"/>
    <n v="0"/>
    <n v="92092143.418247119"/>
    <n v="0"/>
    <n v="92092143.418247119"/>
    <n v="0"/>
    <n v="0"/>
    <s v="HI Afr 1"/>
    <x v="2"/>
    <d v="2017-10-31T00:00:00"/>
    <s v=""/>
    <s v=""/>
    <s v=""/>
    <x v="9"/>
    <d v="2017-12-01T00:00:00"/>
    <s v=""/>
    <s v=""/>
    <s v=""/>
    <x v="0"/>
    <d v="2017-03-20T00:00:00"/>
    <n v="8.5333333333333332"/>
    <s v="AC-00000-Window 1"/>
    <x v="7"/>
    <x v="4"/>
    <s v="High Impact"/>
    <x v="1"/>
  </r>
  <r>
    <s v="BFA-T-PC"/>
    <s v="2017-2019-Burkina Faso-Tuberculosis"/>
    <s v=""/>
    <s v=""/>
    <s v=""/>
    <s v="FR21-BFA-T"/>
    <s v="Tuberculosis"/>
    <s v="Tuberculosis"/>
    <x v="0"/>
    <s v="New Submission"/>
    <x v="0"/>
    <s v="Svetlana"/>
    <s v="Romy"/>
    <s v="French"/>
    <x v="0"/>
    <d v="2017-03-20T00:00:00"/>
    <n v="0"/>
    <n v="0"/>
    <n v="0"/>
    <n v="8011196"/>
    <n v="0"/>
    <s v="PADS"/>
    <s v="IPC/BF"/>
    <s v=""/>
    <s v=""/>
    <s v=""/>
    <s v="Light for PC"/>
    <s v=""/>
    <s v=""/>
    <s v="Compliant"/>
    <s v="Scenario 1: reselection of well-performing PR"/>
    <s v="Compliant"/>
    <s v="Compliant"/>
    <x v="0"/>
    <n v="8011196"/>
    <n v="0"/>
    <n v="0"/>
    <n v="6237700"/>
    <n v="7854404"/>
    <s v="2017-2019-Burkina Faso-Tuberculosis"/>
    <x v="0"/>
    <s v=""/>
    <s v="2017-2019-Burkina Faso"/>
    <s v="AC-00000"/>
    <s v="EUR"/>
    <n v="1.1222085063404781"/>
    <n v="7000000"/>
    <n v="8814278.9810346756"/>
    <n v="0"/>
    <n v="0"/>
    <n v="0"/>
    <n v="8990232.2971608136"/>
    <n v="0"/>
    <n v="8990232.2971608136"/>
    <n v="0"/>
    <n v="0"/>
    <s v="HI Afr 1"/>
    <x v="2"/>
    <d v="2017-07-20T00:00:00"/>
    <d v="2017-10-31T00:00:00"/>
    <s v=""/>
    <s v=""/>
    <x v="10"/>
    <d v="2017-10-13T00:00:00"/>
    <d v="2017-12-01T00:00:00"/>
    <s v=""/>
    <s v=""/>
    <x v="8"/>
    <d v="2017-03-20T00:00:00"/>
    <n v="6.9"/>
    <s v="AC-00000-Window 1"/>
    <x v="7"/>
    <x v="4"/>
    <s v="High Impact"/>
    <x v="2"/>
  </r>
  <r>
    <s v="BGD-H-Full"/>
    <s v="2017-2019-Bangladesh-HIV/AIDS"/>
    <s v=""/>
    <s v=""/>
    <s v=""/>
    <s v="FR100-BGD-H"/>
    <s v="HIV/AIDS"/>
    <s v="HIV/AIDS"/>
    <x v="4"/>
    <s v="New Submission"/>
    <x v="0"/>
    <s v="Bianca"/>
    <s v="Jeyran"/>
    <s v="English"/>
    <x v="0"/>
    <d v="2017-03-10T00:00:00"/>
    <n v="7777179.9336542618"/>
    <n v="7271887.6995181488"/>
    <n v="6446378.9335271548"/>
    <n v="21495446.566699564"/>
    <n v="0"/>
    <s v="Economic Relations Division(NASP), MOHFW"/>
    <s v="Save the Children"/>
    <s v="ICDDRB"/>
    <s v=""/>
    <s v=""/>
    <s v="Standard"/>
    <s v="Compliant"/>
    <s v="Compliant"/>
    <s v="Compliant"/>
    <s v="Scenario 1: reselection of well-performing PR"/>
    <s v="Compliant"/>
    <s v="Compliant"/>
    <x v="0"/>
    <n v="21495447"/>
    <n v="0"/>
    <n v="354866"/>
    <n v="18295447"/>
    <n v="21495447"/>
    <s v="2017-2019-Bangladesh-HIV/AIDS"/>
    <x v="0"/>
    <s v=""/>
    <s v="2017-2019-Bangladesh"/>
    <s v="AC-00000"/>
    <s v="USD"/>
    <n v="1.1222085063404781"/>
    <n v="18295447"/>
    <n v="21495447"/>
    <n v="7777179.9336542618"/>
    <n v="7271887.6995181488"/>
    <n v="6446378.9335271548"/>
    <n v="21495446.566699564"/>
    <n v="0"/>
    <n v="21495447"/>
    <n v="0"/>
    <n v="354866"/>
    <s v="HI Asia"/>
    <x v="2"/>
    <d v="2017-07-20T00:00:00"/>
    <s v=""/>
    <s v=""/>
    <s v=""/>
    <x v="10"/>
    <d v="2017-10-13T00:00:00"/>
    <s v=""/>
    <s v=""/>
    <s v=""/>
    <x v="8"/>
    <d v="2017-03-20T00:00:00"/>
    <n v="6.9"/>
    <s v="AC-00000-Window 1"/>
    <x v="8"/>
    <x v="5"/>
    <s v="High Impact"/>
    <x v="0"/>
  </r>
  <r>
    <s v="BGD-M-Full"/>
    <s v="2017-2019-Bangladesh-Malaria"/>
    <s v=""/>
    <s v=""/>
    <s v=""/>
    <s v="FR100-BGD-M"/>
    <s v="Malaria"/>
    <s v="Malaria"/>
    <x v="4"/>
    <s v="New Submission"/>
    <x v="0"/>
    <s v="Bianca"/>
    <s v="Jeyran"/>
    <s v="English"/>
    <x v="0"/>
    <d v="2017-03-10T00:00:00"/>
    <n v="8631170.7963064946"/>
    <n v="8039655.1432060599"/>
    <n v="10129174.350325637"/>
    <n v="26800000.289838191"/>
    <n v="0"/>
    <s v="Ministry of Finance"/>
    <s v="BRAC"/>
    <s v=""/>
    <s v=""/>
    <s v=""/>
    <s v="Light"/>
    <s v="Compliant"/>
    <s v="Compliant"/>
    <s v="Compliant"/>
    <s v="Scenario 1: reselection of well-performing PR"/>
    <s v="Compliant"/>
    <s v="Compliant"/>
    <x v="0"/>
    <n v="26800000"/>
    <n v="0"/>
    <n v="2099616"/>
    <n v="30000000"/>
    <n v="26800000"/>
    <s v="2017-2019-Bangladesh-Malaria"/>
    <x v="0"/>
    <s v=""/>
    <s v="2017-2019-Bangladesh"/>
    <s v="AC-00000"/>
    <s v="USD"/>
    <n v="1.1222085063404781"/>
    <n v="30000000"/>
    <n v="26800000"/>
    <n v="8631170.7963064946"/>
    <n v="8039655.1432060599"/>
    <n v="10129174.350325637"/>
    <n v="26800000.289838191"/>
    <n v="0"/>
    <n v="26800000"/>
    <n v="0"/>
    <n v="2099616"/>
    <s v="HI Asia"/>
    <x v="2"/>
    <d v="2017-07-20T00:00:00"/>
    <s v=""/>
    <s v=""/>
    <s v=""/>
    <x v="10"/>
    <d v="2017-10-13T00:00:00"/>
    <s v=""/>
    <s v=""/>
    <s v=""/>
    <x v="8"/>
    <d v="2017-03-20T00:00:00"/>
    <n v="6.9"/>
    <s v="AC-00000-Window 1"/>
    <x v="8"/>
    <x v="5"/>
    <s v="High Impact"/>
    <x v="1"/>
  </r>
  <r>
    <s v="BGD-T-Full"/>
    <s v="2017-2019-Bangladesh-Tuberculosis"/>
    <s v=""/>
    <s v=""/>
    <s v=""/>
    <s v="FR100-BGD-T"/>
    <s v="Tuberculosis"/>
    <s v="Tuberculosis"/>
    <x v="4"/>
    <s v="New Submission"/>
    <x v="0"/>
    <s v="Bianca"/>
    <s v="Jeyran"/>
    <s v="English"/>
    <x v="0"/>
    <d v="2017-03-10T00:00:00"/>
    <n v="30674858.757435828"/>
    <n v="32539063.421998046"/>
    <n v="34721741.090968452"/>
    <n v="97935663.270402327"/>
    <n v="0"/>
    <s v="External Resources Division,MOF"/>
    <s v="BRAC"/>
    <s v=""/>
    <s v=""/>
    <s v=""/>
    <s v="Standard"/>
    <s v="Compliant"/>
    <s v="Compliant"/>
    <s v="Compliant"/>
    <s v="Scenario 1: reselection of well-performing PR"/>
    <s v="Compliant"/>
    <s v="Compliant"/>
    <x v="0"/>
    <n v="97935663"/>
    <n v="0"/>
    <n v="3941646"/>
    <n v="97935663"/>
    <n v="97935663"/>
    <s v="2017-2019-Bangladesh-Tuberculosis"/>
    <x v="0"/>
    <s v=""/>
    <s v="2017-2019-Bangladesh"/>
    <s v="AC-00000"/>
    <s v="USD"/>
    <n v="1.1222085063404781"/>
    <n v="97935663"/>
    <n v="97935663"/>
    <n v="30674858.757435828"/>
    <n v="32539063.421998046"/>
    <n v="34721741.090968452"/>
    <n v="97935663.270402327"/>
    <n v="0"/>
    <n v="97935663"/>
    <n v="0"/>
    <n v="3941646"/>
    <s v="HI Asia"/>
    <x v="2"/>
    <d v="2017-07-20T00:00:00"/>
    <s v=""/>
    <s v=""/>
    <s v=""/>
    <x v="10"/>
    <d v="2017-10-13T00:00:00"/>
    <s v=""/>
    <s v=""/>
    <s v=""/>
    <x v="8"/>
    <d v="2017-03-20T00:00:00"/>
    <n v="6.9"/>
    <s v="AC-00000-Window 1"/>
    <x v="8"/>
    <x v="5"/>
    <s v="High Impact"/>
    <x v="2"/>
  </r>
  <r>
    <s v="BLR-H-PC"/>
    <s v="2017-2019-Belarus-HIV/AIDS"/>
    <s v=""/>
    <s v=""/>
    <s v=""/>
    <s v="FR7-BLR-H"/>
    <s v="HIV/AIDS"/>
    <s v="HIV/AIDS"/>
    <x v="0"/>
    <s v="New Submission"/>
    <x v="0"/>
    <s v="Bianca"/>
    <s v="Rosalie"/>
    <s v="English"/>
    <x v="5"/>
    <d v="2018-02-06T00:00:00"/>
    <n v="0"/>
    <n v="0"/>
    <n v="0"/>
    <n v="9162511"/>
    <n v="0"/>
    <s v="State Institution “Republican Scientific and practical center of medical technologies, economics and informatization in healthcare” (Ministry of Health of the Republic of Belarus)"/>
    <s v=""/>
    <s v=""/>
    <s v=""/>
    <s v=""/>
    <s v="Light for PC"/>
    <s v="Compliant"/>
    <s v="Compliant"/>
    <s v="Compliant"/>
    <s v=""/>
    <s v="Compliant"/>
    <s v="Compliant"/>
    <x v="0"/>
    <n v="9162511"/>
    <n v="0"/>
    <n v="0"/>
    <n v="7862511"/>
    <n v="9162511"/>
    <s v="2017-2019-Belarus-HIV/AIDS"/>
    <x v="0"/>
    <s v=""/>
    <s v="2017-2019-Belarus"/>
    <s v="AC-00000"/>
    <s v="USD"/>
    <n v="1.1222085063404781"/>
    <n v="7862511"/>
    <n v="9162511"/>
    <n v="0"/>
    <n v="0"/>
    <n v="0"/>
    <n v="9162511"/>
    <n v="0"/>
    <n v="9162511"/>
    <n v="0"/>
    <n v="0"/>
    <s v="EECA"/>
    <x v="1"/>
    <d v="2018-10-17T00:00:00"/>
    <s v=""/>
    <s v=""/>
    <s v=""/>
    <x v="11"/>
    <d v="2018-11-12T00:00:00"/>
    <s v=""/>
    <s v=""/>
    <s v=""/>
    <x v="10"/>
    <d v="2018-02-07T00:00:00"/>
    <n v="9.2666666666666675"/>
    <s v="AC-00000-Window 4"/>
    <x v="9"/>
    <x v="2"/>
    <s v="Focused"/>
    <x v="0"/>
  </r>
  <r>
    <s v="BLR-T-PC"/>
    <s v="2017-2019-Belarus-Tuberculosis"/>
    <s v=""/>
    <s v=""/>
    <s v=""/>
    <s v="FR8-BLR-T"/>
    <s v="Tuberculosis"/>
    <s v="Tuberculosis"/>
    <x v="0"/>
    <s v="New Submission"/>
    <x v="0"/>
    <s v="Bianca"/>
    <s v="Rosalie"/>
    <s v="English"/>
    <x v="5"/>
    <d v="2018-02-06T00:00:00"/>
    <n v="0"/>
    <n v="0"/>
    <n v="0"/>
    <n v="6677941"/>
    <n v="0"/>
    <s v="State Institution “Republican Scientific and practical center of medical technologies, economics and informatization in healthcare” (Ministry of Health of the Republic of Belarus)"/>
    <s v=""/>
    <s v=""/>
    <s v=""/>
    <s v=""/>
    <s v="Light for PC"/>
    <s v=""/>
    <s v="Compliant"/>
    <s v="Compliant"/>
    <s v=""/>
    <s v="Compliant"/>
    <s v="Compliant"/>
    <x v="0"/>
    <n v="6677941"/>
    <n v="0"/>
    <n v="0"/>
    <n v="7977941"/>
    <n v="6677941"/>
    <s v="2017-2019-Belarus-Tuberculosis"/>
    <x v="0"/>
    <s v=""/>
    <s v="2017-2019-Belarus"/>
    <s v="AC-00000"/>
    <s v="USD"/>
    <n v="1.1222085063404781"/>
    <n v="7977941"/>
    <n v="6677941"/>
    <n v="0"/>
    <n v="0"/>
    <n v="0"/>
    <n v="6677941"/>
    <n v="0"/>
    <n v="6677941"/>
    <n v="0"/>
    <n v="0"/>
    <s v="EECA"/>
    <x v="1"/>
    <s v=""/>
    <d v="2018-10-17T00:00:00"/>
    <s v=""/>
    <s v=""/>
    <x v="11"/>
    <s v=""/>
    <d v="2018-11-12T00:00:00"/>
    <s v=""/>
    <s v=""/>
    <x v="10"/>
    <d v="2018-02-07T00:00:00"/>
    <n v="9.2666666666666675"/>
    <s v="AC-00000-Window 4"/>
    <x v="9"/>
    <x v="2"/>
    <s v="Focused"/>
    <x v="2"/>
  </r>
  <r>
    <s v="BLZ-C-TT"/>
    <s v="2017-2019-Belize-HIV/AIDS"/>
    <s v="2017-2019-Belize-Tuberculosis"/>
    <s v=""/>
    <s v=""/>
    <s v="FR375-BLZ-C"/>
    <s v="HIV/AIDS, Tuberculosis"/>
    <s v="TB/HIV"/>
    <x v="3"/>
    <s v="New Submission"/>
    <x v="0"/>
    <s v="Jose"/>
    <s v="Jeyran"/>
    <s v="English"/>
    <x v="3"/>
    <d v="2018-05-01T00:00:00"/>
    <n v="733251"/>
    <n v="644497"/>
    <n v="538530"/>
    <n v="1916278"/>
    <n v="0"/>
    <s v="United Nations Development Programme"/>
    <s v=""/>
    <s v=""/>
    <s v=""/>
    <s v=""/>
    <s v="Light"/>
    <s v=""/>
    <s v=""/>
    <s v=""/>
    <s v=""/>
    <s v=""/>
    <s v=""/>
    <x v="0"/>
    <n v="1916278"/>
    <n v="0"/>
    <n v="50000"/>
    <n v="1916278"/>
    <n v="1916278"/>
    <s v="2017-2019-Belize-TB/HIV"/>
    <x v="0"/>
    <s v=""/>
    <s v="2017-2019-Belize"/>
    <s v="AC-00000"/>
    <s v="USD"/>
    <n v="1.1222085063404781"/>
    <n v="1916278"/>
    <n v="1916278"/>
    <n v="733251"/>
    <n v="644497"/>
    <n v="538530"/>
    <n v="1916278"/>
    <n v="0"/>
    <n v="1916278"/>
    <n v="0"/>
    <n v="50000"/>
    <s v="LAC"/>
    <x v="1"/>
    <d v="2018-10-17T00:00:00"/>
    <s v=""/>
    <s v=""/>
    <s v=""/>
    <x v="11"/>
    <d v="2018-11-12T00:00:00"/>
    <s v=""/>
    <s v=""/>
    <s v=""/>
    <x v="10"/>
    <d v="2018-04-30T00:00:00"/>
    <n v="6.5333333333333332"/>
    <s v="AC-00000-Window 5"/>
    <x v="10"/>
    <x v="6"/>
    <s v="Focused"/>
    <x v="3"/>
  </r>
  <r>
    <s v="BOL-H-PC"/>
    <s v="2017-2019-Bolivia (Plurinational State)-HIV/AIDS"/>
    <s v=""/>
    <s v=""/>
    <s v=""/>
    <s v="FR15-BOL-H"/>
    <s v="HIV/AIDS"/>
    <s v="HIV/AIDS"/>
    <x v="0"/>
    <s v="New Submission"/>
    <x v="0"/>
    <s v="Gosia"/>
    <s v="Mariluz"/>
    <s v="Spanish"/>
    <x v="5"/>
    <d v="2018-02-07T00:00:00"/>
    <n v="0"/>
    <n v="0"/>
    <n v="0"/>
    <n v="9175449"/>
    <n v="0"/>
    <s v="HIVOS"/>
    <s v=""/>
    <s v=""/>
    <s v=""/>
    <s v=""/>
    <s v="Light for PC"/>
    <s v=""/>
    <s v=""/>
    <s v="Compliant"/>
    <s v=""/>
    <s v="Compliant"/>
    <s v="Compliant"/>
    <x v="0"/>
    <n v="9175449"/>
    <n v="0"/>
    <n v="0"/>
    <n v="9175449"/>
    <n v="9175449"/>
    <s v="2017-2019-Bolivia (Plurinational State)-HIV/AIDS"/>
    <x v="0"/>
    <s v=""/>
    <s v="2017-2019-Bolivia (Plurinational State)"/>
    <s v="AC-00000"/>
    <s v="USD"/>
    <n v="1.1222085063404781"/>
    <n v="9175449"/>
    <n v="9175449"/>
    <n v="0"/>
    <n v="0"/>
    <n v="0"/>
    <n v="9175449"/>
    <n v="0"/>
    <n v="9175449"/>
    <n v="0"/>
    <n v="0"/>
    <s v="LAC"/>
    <x v="1"/>
    <d v="2018-10-17T00:00:00"/>
    <s v=""/>
    <s v=""/>
    <s v=""/>
    <x v="11"/>
    <d v="2018-11-12T00:00:00"/>
    <s v=""/>
    <s v=""/>
    <s v=""/>
    <x v="10"/>
    <d v="2018-02-07T00:00:00"/>
    <n v="9.2666666666666675"/>
    <s v="AC-00000-Window 4"/>
    <x v="11"/>
    <x v="6"/>
    <s v="Focused"/>
    <x v="0"/>
  </r>
  <r>
    <s v="BOL-M-PC"/>
    <s v="2017-2019-Bolivia (Plurinational State)-Malaria"/>
    <s v=""/>
    <s v=""/>
    <s v=""/>
    <s v="FR17-BOL-M"/>
    <s v="Malaria"/>
    <s v="Malaria"/>
    <x v="0"/>
    <s v="New Submission"/>
    <x v="0"/>
    <s v="Gosia"/>
    <s v="Mariluz"/>
    <s v="Spanish"/>
    <x v="5"/>
    <d v="2018-02-08T00:00:00"/>
    <n v="0"/>
    <n v="0"/>
    <n v="0"/>
    <n v="3807860"/>
    <n v="0"/>
    <s v="UNDP"/>
    <s v=""/>
    <s v=""/>
    <s v=""/>
    <s v=""/>
    <s v="Light for PC"/>
    <s v=""/>
    <s v=""/>
    <s v="Compliant"/>
    <s v=""/>
    <s v="Compliant"/>
    <s v="Compliant"/>
    <x v="0"/>
    <n v="3807860"/>
    <n v="0"/>
    <n v="0"/>
    <n v="3807860"/>
    <n v="3807860"/>
    <s v="2017-2019-Bolivia (Plurinational State)-Malaria"/>
    <x v="0"/>
    <s v=""/>
    <s v="2017-2019-Bolivia (Plurinational State)"/>
    <s v="AC-00000"/>
    <s v="USD"/>
    <n v="1.1222085063404781"/>
    <n v="3807860"/>
    <n v="3807860"/>
    <n v="0"/>
    <n v="0"/>
    <n v="0"/>
    <n v="3807860"/>
    <n v="0"/>
    <n v="3807860"/>
    <n v="0"/>
    <n v="0"/>
    <s v="LAC"/>
    <x v="1"/>
    <d v="2018-10-17T00:00:00"/>
    <s v=""/>
    <s v=""/>
    <s v=""/>
    <x v="11"/>
    <d v="2018-11-12T00:00:00"/>
    <s v=""/>
    <s v=""/>
    <s v=""/>
    <x v="10"/>
    <d v="2018-02-07T00:00:00"/>
    <n v="9.2666666666666675"/>
    <s v="AC-00000-Window 4"/>
    <x v="11"/>
    <x v="6"/>
    <s v="Focused"/>
    <x v="1"/>
  </r>
  <r>
    <s v="BOL-T-PC"/>
    <s v="2017-2019-Bolivia (Plurinational State)-Tuberculosis"/>
    <s v=""/>
    <s v=""/>
    <s v=""/>
    <s v="FR16-BOL-T"/>
    <s v="Tuberculosis"/>
    <s v="Tuberculosis"/>
    <x v="0"/>
    <s v="New Submission"/>
    <x v="0"/>
    <s v="Oscar"/>
    <s v="Gosia"/>
    <s v="Spanish"/>
    <x v="7"/>
    <d v="2019-01-30T00:00:00"/>
    <n v="0"/>
    <n v="0"/>
    <n v="0"/>
    <n v="5648949"/>
    <n v="0"/>
    <s v="UNDP"/>
    <s v=""/>
    <s v=""/>
    <s v=""/>
    <s v=""/>
    <s v="Light for PC"/>
    <s v="Compliant"/>
    <s v="Compliant"/>
    <s v="Compliant"/>
    <s v="Light"/>
    <s v="Compliant"/>
    <s v="Compliant"/>
    <x v="0"/>
    <n v="5648949"/>
    <n v="0"/>
    <n v="0"/>
    <n v="5648949"/>
    <n v="5648949"/>
    <s v="2017-2019-Bolivia (Plurinational State)-Tuberculosis"/>
    <x v="0"/>
    <s v=""/>
    <s v="2017-2019-Bolivia (Plurinational State)"/>
    <s v="AC-00000"/>
    <s v="USD"/>
    <n v="1.1222085063404781"/>
    <n v="5648949"/>
    <n v="5648949"/>
    <n v="0"/>
    <n v="0"/>
    <n v="0"/>
    <n v="5648949"/>
    <n v="0"/>
    <n v="5648949"/>
    <n v="0"/>
    <n v="0"/>
    <s v="LAC"/>
    <x v="1"/>
    <s v=""/>
    <s v=""/>
    <s v=""/>
    <s v=""/>
    <x v="2"/>
    <s v=""/>
    <s v=""/>
    <s v=""/>
    <s v=""/>
    <x v="2"/>
    <d v="2019-01-30T00:00:00"/>
    <n v="0"/>
    <s v="AC-00000-Remote (submission Jan 2019)"/>
    <x v="11"/>
    <x v="6"/>
    <s v="Focused"/>
    <x v="2"/>
  </r>
  <r>
    <s v="BTN-H-TMC"/>
    <s v="2017-2019-Bhutan-HIV/AIDS"/>
    <s v=""/>
    <s v=""/>
    <s v=""/>
    <s v="FR397-BTN-H"/>
    <s v="HIV/AIDS"/>
    <s v="HIV/AIDS"/>
    <x v="2"/>
    <s v="New Submission"/>
    <x v="0"/>
    <s v="Svetlana"/>
    <s v="Romy"/>
    <s v="English"/>
    <x v="2"/>
    <d v="2017-08-28T00:00:00"/>
    <n v="372908"/>
    <n v="341784"/>
    <n v="367211"/>
    <n v="1081903"/>
    <n v="0"/>
    <s v="Ministry of Health"/>
    <s v=""/>
    <s v=""/>
    <s v=""/>
    <s v=""/>
    <s v="Light"/>
    <s v="Compliant"/>
    <s v="Compliant"/>
    <s v="Compliant"/>
    <s v="Light"/>
    <s v="Compliant"/>
    <s v="Compliant"/>
    <x v="0"/>
    <n v="1081903"/>
    <n v="0"/>
    <n v="230000"/>
    <n v="1081903"/>
    <n v="1081903"/>
    <s v="2017-2019-Bhutan-HIV/AIDS"/>
    <x v="0"/>
    <s v=""/>
    <s v="2017-2019-Bhutan"/>
    <s v="AC-00000"/>
    <s v="USD"/>
    <n v="1.1222085063404781"/>
    <n v="1081903"/>
    <n v="1081903"/>
    <n v="372908"/>
    <n v="341784"/>
    <n v="367211"/>
    <n v="1081903"/>
    <n v="0"/>
    <n v="1081903"/>
    <n v="0"/>
    <n v="230000"/>
    <s v="SE Asia"/>
    <x v="1"/>
    <d v="2018-05-16T00:00:00"/>
    <s v=""/>
    <s v=""/>
    <s v=""/>
    <x v="12"/>
    <d v="2018-06-15T00:00:00"/>
    <s v=""/>
    <s v=""/>
    <s v=""/>
    <x v="11"/>
    <d v="2017-08-28T00:00:00"/>
    <n v="9.6999999999999993"/>
    <s v="AC-00000-Window 3"/>
    <x v="12"/>
    <x v="0"/>
    <s v="Focused"/>
    <x v="0"/>
  </r>
  <r>
    <s v="BTN-M-TMC"/>
    <s v="2017-2019-Bhutan-Malaria"/>
    <s v=""/>
    <s v=""/>
    <s v=""/>
    <s v="FR398-BTN-M"/>
    <s v="Malaria"/>
    <s v="Malaria"/>
    <x v="2"/>
    <s v="New Submission"/>
    <x v="0"/>
    <s v="Svetlana"/>
    <s v="Romy"/>
    <s v="English"/>
    <x v="2"/>
    <d v="2017-08-28T00:00:00"/>
    <n v="434934"/>
    <n v="652524"/>
    <n v="345012"/>
    <n v="1432470"/>
    <n v="0"/>
    <s v="Ministry of Health"/>
    <s v=""/>
    <s v=""/>
    <s v=""/>
    <s v=""/>
    <s v="Light"/>
    <s v="Compliant"/>
    <s v="Compliant with challenges"/>
    <s v="Compliant"/>
    <s v="Light"/>
    <s v="Compliant"/>
    <s v="Compliant"/>
    <x v="0"/>
    <n v="1432470"/>
    <n v="0"/>
    <n v="114000"/>
    <n v="1432470"/>
    <n v="1432470"/>
    <s v="2017-2019-Bhutan-Malaria"/>
    <x v="0"/>
    <s v=""/>
    <s v="2017-2019-Bhutan"/>
    <s v="AC-00000"/>
    <s v="USD"/>
    <n v="1.1222085063404781"/>
    <n v="1432470"/>
    <n v="1432470"/>
    <n v="434934"/>
    <n v="652524"/>
    <n v="345012"/>
    <n v="1432470"/>
    <n v="0"/>
    <n v="1432470"/>
    <n v="0"/>
    <n v="114000"/>
    <s v="SE Asia"/>
    <x v="1"/>
    <d v="2018-05-16T00:00:00"/>
    <s v=""/>
    <s v=""/>
    <s v=""/>
    <x v="12"/>
    <d v="2018-06-15T00:00:00"/>
    <s v=""/>
    <s v=""/>
    <s v=""/>
    <x v="11"/>
    <d v="2017-08-28T00:00:00"/>
    <n v="9.6999999999999993"/>
    <s v="AC-00000-Window 3"/>
    <x v="12"/>
    <x v="0"/>
    <s v="Focused"/>
    <x v="1"/>
  </r>
  <r>
    <s v="BTN-T-TMC"/>
    <s v="2017-2019-Bhutan-Tuberculosis"/>
    <s v=""/>
    <s v=""/>
    <s v=""/>
    <s v="FR399-BTN-T"/>
    <s v="Tuberculosis"/>
    <s v="Tuberculosis"/>
    <x v="2"/>
    <s v="New Submission"/>
    <x v="0"/>
    <s v="Svetlana"/>
    <s v="Romy"/>
    <s v="English"/>
    <x v="2"/>
    <d v="2017-08-28T00:00:00"/>
    <n v="434932"/>
    <n v="321194"/>
    <n v="318020"/>
    <n v="1074146"/>
    <n v="0"/>
    <s v="Ministry of Health"/>
    <s v=""/>
    <s v=""/>
    <s v=""/>
    <s v=""/>
    <s v="Light"/>
    <s v="Compliant"/>
    <s v="Compliant with challenges"/>
    <s v="Compliant"/>
    <s v="Light"/>
    <s v="Compliant"/>
    <s v="Compliant"/>
    <x v="0"/>
    <n v="1074146"/>
    <n v="0"/>
    <n v="135000"/>
    <n v="1074146"/>
    <n v="1074146"/>
    <s v="2017-2019-Bhutan-Tuberculosis"/>
    <x v="0"/>
    <s v=""/>
    <s v="2017-2019-Bhutan"/>
    <s v="AC-00000"/>
    <s v="USD"/>
    <n v="1.1222085063404781"/>
    <n v="1074146"/>
    <n v="1074146"/>
    <n v="434932"/>
    <n v="321194"/>
    <n v="318020"/>
    <n v="1074146"/>
    <n v="0"/>
    <n v="1074146"/>
    <n v="0"/>
    <n v="135000"/>
    <s v="SE Asia"/>
    <x v="1"/>
    <d v="2018-05-16T00:00:00"/>
    <s v=""/>
    <s v=""/>
    <s v=""/>
    <x v="12"/>
    <d v="2018-06-15T00:00:00"/>
    <s v=""/>
    <s v=""/>
    <s v=""/>
    <x v="11"/>
    <d v="2017-08-28T00:00:00"/>
    <n v="9.6999999999999993"/>
    <s v="AC-00000-Window 3"/>
    <x v="12"/>
    <x v="0"/>
    <s v="Focused"/>
    <x v="2"/>
  </r>
  <r>
    <s v="BWA-C-PC"/>
    <s v="2017-2019-Botswana-HIV/AIDS"/>
    <s v="2017-2019-Botswana-Tuberculosis"/>
    <s v=""/>
    <s v=""/>
    <s v="FR413-BWA-C"/>
    <s v="HIV/AIDS, Tuberculosis"/>
    <s v="TB/HIV"/>
    <x v="0"/>
    <s v="New Submission"/>
    <x v="0"/>
    <s v="Gosia"/>
    <s v="Laura"/>
    <s v="English"/>
    <x v="5"/>
    <d v="2018-02-07T00:00:00"/>
    <n v="0"/>
    <n v="0"/>
    <n v="0"/>
    <n v="15867336"/>
    <n v="0"/>
    <s v="Ministry of Health"/>
    <s v="African Comprehensive HIV/AIDs Partnerships (ACHAP)"/>
    <s v=""/>
    <s v=""/>
    <s v=""/>
    <s v="Light for PC"/>
    <s v="Compliant"/>
    <s v="Compliant"/>
    <s v="Compliant"/>
    <s v="Light"/>
    <s v="Compliant"/>
    <s v="Compliant"/>
    <x v="0"/>
    <n v="15867338"/>
    <n v="0"/>
    <n v="0"/>
    <n v="15867338"/>
    <n v="15867338"/>
    <s v="2017-2019-Botswana-TB/HIV"/>
    <x v="0"/>
    <s v=""/>
    <s v="2017-2019-Botswana"/>
    <s v="AC-00000"/>
    <s v="USD"/>
    <n v="1.1222085063404781"/>
    <n v="15867338"/>
    <n v="15867338"/>
    <n v="0"/>
    <n v="0"/>
    <n v="0"/>
    <n v="15867336"/>
    <n v="0"/>
    <n v="15867338"/>
    <n v="0"/>
    <n v="0"/>
    <s v="SEA"/>
    <x v="1"/>
    <d v="2018-11-20T00:00:00"/>
    <s v=""/>
    <s v=""/>
    <s v=""/>
    <x v="13"/>
    <d v="2018-12-21T00:00:00"/>
    <s v=""/>
    <s v=""/>
    <s v=""/>
    <x v="12"/>
    <d v="2018-02-07T00:00:00"/>
    <n v="10.566666666666666"/>
    <s v="AC-00000-Window 4"/>
    <x v="13"/>
    <x v="1"/>
    <s v="Focused"/>
    <x v="3"/>
  </r>
  <r>
    <s v="BWA-M-TT"/>
    <s v="2017-2019-Botswana-Malaria"/>
    <s v=""/>
    <s v=""/>
    <s v=""/>
    <s v="FR232-BWA-M"/>
    <s v="Malaria"/>
    <s v="Malaria"/>
    <x v="3"/>
    <s v="New Submission"/>
    <x v="1"/>
    <s v="Bianca"/>
    <s v="Laura"/>
    <s v="English"/>
    <x v="2"/>
    <d v="2017-08-29T00:00:00"/>
    <n v="680428"/>
    <n v="539002"/>
    <n v="68070"/>
    <n v="1287500"/>
    <n v="0"/>
    <s v="Ministry of Health and Wellness of the Government of the Republic of Botswana"/>
    <s v=""/>
    <s v=""/>
    <s v=""/>
    <s v=""/>
    <s v="Light"/>
    <s v="Compliant"/>
    <s v="Compliant with challenges"/>
    <s v="Compliant"/>
    <s v="Light"/>
    <s v="Compliant"/>
    <s v=""/>
    <x v="1"/>
    <n v="0"/>
    <n v="0"/>
    <n v="0"/>
    <n v="1287500"/>
    <n v="1287500"/>
    <s v="2017-2019-Botswana-Malaria"/>
    <x v="0"/>
    <s v=""/>
    <s v="2017-2019-Botswana"/>
    <s v="AC-00000"/>
    <s v="USD"/>
    <n v="1.1222085063404781"/>
    <n v="1287500"/>
    <n v="1287500"/>
    <n v="680428"/>
    <n v="539002"/>
    <n v="68070"/>
    <n v="1287500"/>
    <n v="0"/>
    <n v="0"/>
    <n v="0"/>
    <n v="0"/>
    <s v="SEA"/>
    <x v="1"/>
    <s v=""/>
    <s v=""/>
    <s v=""/>
    <s v=""/>
    <x v="2"/>
    <s v=""/>
    <s v=""/>
    <s v=""/>
    <s v=""/>
    <x v="2"/>
    <d v="2017-08-28T00:00:00"/>
    <n v="0"/>
    <s v="AC-00000-Window 3"/>
    <x v="13"/>
    <x v="1"/>
    <s v="Focused"/>
    <x v="1"/>
  </r>
  <r>
    <s v="BWA-M-TT-Resub"/>
    <s v="2017-2019-Botswana-Malaria"/>
    <s v=""/>
    <s v=""/>
    <s v=""/>
    <s v="FR232-BWA-M-01"/>
    <s v="Malaria"/>
    <s v="Malaria"/>
    <x v="3"/>
    <s v="Resubmission"/>
    <x v="0"/>
    <s v="Gosia"/>
    <s v="Jeyran"/>
    <s v="English"/>
    <x v="6"/>
    <d v="2018-08-06T00:00:00"/>
    <n v="609928"/>
    <n v="484067"/>
    <n v="193505"/>
    <n v="1287500"/>
    <n v="0"/>
    <s v="Ministry of Health and Wellness of the Government of the Republic of Botswana"/>
    <s v=""/>
    <s v=""/>
    <s v=""/>
    <s v=""/>
    <s v="Light"/>
    <s v=""/>
    <s v=""/>
    <s v=""/>
    <s v=""/>
    <s v=""/>
    <s v=""/>
    <x v="0"/>
    <n v="1287500"/>
    <n v="0"/>
    <n v="0"/>
    <n v="1287500"/>
    <n v="1287500"/>
    <s v="2017-2019-Botswana-Malaria"/>
    <x v="0"/>
    <s v=""/>
    <s v="2017-2019-Botswana"/>
    <s v="AC-00000"/>
    <s v="USD"/>
    <n v="1.1222085063404781"/>
    <n v="1287500"/>
    <n v="1287500"/>
    <n v="609928"/>
    <n v="484067"/>
    <n v="193505"/>
    <n v="1287500"/>
    <n v="0"/>
    <n v="1287500"/>
    <n v="0"/>
    <n v="0"/>
    <s v="SEA"/>
    <x v="1"/>
    <d v="2018-10-17T00:00:00"/>
    <s v=""/>
    <s v=""/>
    <s v=""/>
    <x v="11"/>
    <d v="2018-11-12T00:00:00"/>
    <s v=""/>
    <s v=""/>
    <s v=""/>
    <x v="10"/>
    <d v="2018-08-06T00:00:00"/>
    <n v="3.2666666666666666"/>
    <s v="AC-00000-Window 6"/>
    <x v="13"/>
    <x v="1"/>
    <s v="Focused"/>
    <x v="1"/>
  </r>
  <r>
    <s v="CAF-C-TCOE"/>
    <s v="2017-2019-Central African Republic-HIV/AIDS"/>
    <s v="2017-2019-Central African Republic-Tuberculosis"/>
    <s v=""/>
    <s v=""/>
    <s v="FR100-CAF-C"/>
    <s v="HIV/AIDS, Tuberculosis"/>
    <s v="TB/HIV"/>
    <x v="1"/>
    <s v="New Submission"/>
    <x v="0"/>
    <s v="Svetlana"/>
    <s v="Romy"/>
    <s v="French"/>
    <x v="1"/>
    <d v="2017-05-25T00:00:00"/>
    <n v="14161936.84908657"/>
    <n v="14579215.220941233"/>
    <n v="0"/>
    <n v="28741152.070027802"/>
    <n v="0"/>
    <s v="La Croix-Rouge française"/>
    <s v=""/>
    <s v=""/>
    <s v=""/>
    <s v=""/>
    <s v="Standard"/>
    <s v=""/>
    <s v=""/>
    <s v=""/>
    <s v="N/A"/>
    <s v="ASP"/>
    <s v=""/>
    <x v="0"/>
    <n v="28741152"/>
    <n v="0"/>
    <n v="14400000"/>
    <n v="28741152"/>
    <n v="28741152"/>
    <s v="2017-2019-Central African Republic-TB/HIV"/>
    <x v="0"/>
    <s v=""/>
    <s v="2017-2019-Central African Republic"/>
    <s v="AC-00000"/>
    <s v="EUR"/>
    <n v="1.1222085063404781"/>
    <n v="32253565.256424643"/>
    <n v="32253565.256424643"/>
    <n v="15892645.998301616"/>
    <n v="16360919.336708823"/>
    <n v="0"/>
    <n v="32253565.335010439"/>
    <n v="0"/>
    <n v="32253565.256424643"/>
    <n v="0"/>
    <n v="16159802.491302885"/>
    <s v="CA"/>
    <x v="0"/>
    <d v="2017-12-07T00:00:00"/>
    <s v=""/>
    <s v=""/>
    <s v=""/>
    <x v="5"/>
    <d v="2018-01-12T00:00:00"/>
    <s v=""/>
    <s v=""/>
    <s v=""/>
    <x v="6"/>
    <d v="2017-05-23T00:00:00"/>
    <n v="7.8"/>
    <s v="AC-00000-Window 2"/>
    <x v="14"/>
    <x v="3"/>
    <s v="Core"/>
    <x v="3"/>
  </r>
  <r>
    <s v="CAF-M-PC"/>
    <s v="2017-2019-Central African Republic-Malaria"/>
    <s v=""/>
    <s v=""/>
    <s v=""/>
    <s v="FR30-CAF-M"/>
    <s v="Malaria"/>
    <s v="Malaria"/>
    <x v="0"/>
    <s v="New Submission"/>
    <x v="0"/>
    <s v="Svetlana"/>
    <s v="Romy"/>
    <s v="French"/>
    <x v="0"/>
    <d v="2017-03-18T00:00:00"/>
    <n v="0"/>
    <n v="0"/>
    <n v="0"/>
    <n v="27097646"/>
    <n v="0"/>
    <s v="Fédération Internatioale des Sociétés de la Croix Rouge et du Croissant Rouge (FICR/CR)"/>
    <s v=""/>
    <s v=""/>
    <s v=""/>
    <s v=""/>
    <s v="Light for PC"/>
    <s v=""/>
    <s v=""/>
    <s v="Compliant"/>
    <s v="N/A"/>
    <s v="ASP"/>
    <s v="Compliant"/>
    <x v="0"/>
    <n v="27097646"/>
    <n v="0"/>
    <n v="948000"/>
    <n v="27097646"/>
    <n v="27097646"/>
    <s v="2017-2019-Central African Republic-Malaria"/>
    <x v="0"/>
    <s v=""/>
    <s v="2017-2019-Central African Republic"/>
    <s v="AC-00000"/>
    <s v="EUR"/>
    <n v="1.1222085063404781"/>
    <n v="30409208.843003031"/>
    <n v="30409208.843003031"/>
    <n v="0"/>
    <n v="0"/>
    <n v="0"/>
    <n v="30409208.843003031"/>
    <n v="0"/>
    <n v="30409208.843003031"/>
    <n v="0"/>
    <n v="1063853.6640107732"/>
    <s v="CA"/>
    <x v="0"/>
    <d v="2017-12-07T00:00:00"/>
    <s v=""/>
    <s v=""/>
    <s v=""/>
    <x v="5"/>
    <d v="2018-01-12T00:00:00"/>
    <s v=""/>
    <s v=""/>
    <s v=""/>
    <x v="6"/>
    <d v="2017-03-20T00:00:00"/>
    <n v="9.9333333333333336"/>
    <s v="AC-00000-Window 1"/>
    <x v="14"/>
    <x v="3"/>
    <s v="Core"/>
    <x v="1"/>
  </r>
  <r>
    <s v="CIV-H-Full"/>
    <s v="2017-2019-Côte d'Ivoire-HIV/AIDS"/>
    <s v=""/>
    <s v=""/>
    <s v=""/>
    <s v="FR184-CIV-H"/>
    <s v="HIV/AIDS"/>
    <s v="HIV/AIDS"/>
    <x v="4"/>
    <s v="New Submission"/>
    <x v="0"/>
    <s v="Bianca"/>
    <s v="Will"/>
    <s v="French"/>
    <x v="1"/>
    <d v="2017-05-23T00:00:00"/>
    <n v="24142133"/>
    <n v="20355409"/>
    <n v="21544870"/>
    <n v="66042412"/>
    <n v="0"/>
    <s v="Alliance Cote d'Ivoire"/>
    <s v="Programme Nationale Lutte contre le SIDA"/>
    <s v=""/>
    <s v=""/>
    <s v=""/>
    <s v="Standard"/>
    <s v="Compliant"/>
    <s v="Compliant"/>
    <s v="Compliant"/>
    <s v="Scenario 1: reselection of well-performing PR"/>
    <s v="Compliant"/>
    <s v="Compliant"/>
    <x v="0"/>
    <n v="66042412"/>
    <n v="0"/>
    <n v="1293146"/>
    <n v="66042412"/>
    <n v="66042412"/>
    <s v="2017-2019-Côte d'Ivoire-HIV/AIDS"/>
    <x v="0"/>
    <s v=""/>
    <s v="2017-2019-Côte d'Ivoire"/>
    <s v="AC-00000"/>
    <s v="EUR"/>
    <n v="1.1222085063404781"/>
    <n v="74113356.52564247"/>
    <n v="74113356.52564247"/>
    <n v="27092507.013803165"/>
    <n v="22843013.129839525"/>
    <n v="24177836.381999776"/>
    <n v="74113356.52564247"/>
    <n v="0"/>
    <n v="74113356.52564247"/>
    <n v="0"/>
    <n v="1451179.4411401639"/>
    <s v="HI Afr 1"/>
    <x v="2"/>
    <d v="2017-10-31T00:00:00"/>
    <s v=""/>
    <s v=""/>
    <s v=""/>
    <x v="9"/>
    <d v="2017-12-01T00:00:00"/>
    <s v=""/>
    <s v=""/>
    <s v=""/>
    <x v="0"/>
    <d v="2017-05-23T00:00:00"/>
    <n v="6.4"/>
    <s v="AC-00000-Window 2"/>
    <x v="15"/>
    <x v="4"/>
    <s v="High Impact"/>
    <x v="0"/>
  </r>
  <r>
    <s v="CIV-M-PC"/>
    <s v="2017-2019-Côte d'Ivoire-Malaria"/>
    <s v=""/>
    <s v=""/>
    <s v=""/>
    <s v="FR38-CIV-M"/>
    <s v="Malaria"/>
    <s v="Malaria"/>
    <x v="0"/>
    <s v="New Submission"/>
    <x v="0"/>
    <s v="Bianca"/>
    <s v="Will"/>
    <s v="French"/>
    <x v="0"/>
    <d v="2017-03-21T00:00:00"/>
    <n v="0"/>
    <n v="0"/>
    <n v="0"/>
    <n v="111117115"/>
    <n v="0"/>
    <s v="Ministere de la Sante et de l'Hygiene Publique (MSHP)"/>
    <s v="Save the Children Foundation (SCF)"/>
    <s v=""/>
    <s v=""/>
    <s v=""/>
    <s v="Light for PC"/>
    <s v=""/>
    <s v=""/>
    <s v="Compliant"/>
    <s v="Multiple Scenarios"/>
    <s v="Compliant"/>
    <s v="Compliant"/>
    <x v="0"/>
    <n v="111117115"/>
    <n v="0"/>
    <n v="7746497"/>
    <n v="111117115"/>
    <n v="111117115"/>
    <s v="2017-2019-Côte d'Ivoire-Malaria"/>
    <x v="0"/>
    <s v=""/>
    <s v="2017-2019-Côte d'Ivoire"/>
    <s v="AC-00000"/>
    <s v="EUR"/>
    <n v="1.1222085063404781"/>
    <n v="124696571.65301313"/>
    <n v="124696571.65301313"/>
    <n v="0"/>
    <n v="0"/>
    <n v="0"/>
    <n v="124696571.65301313"/>
    <n v="0"/>
    <n v="124696571.65301313"/>
    <n v="0"/>
    <n v="8693184.8277409952"/>
    <s v="HI Afr 1"/>
    <x v="2"/>
    <d v="2017-10-31T00:00:00"/>
    <s v=""/>
    <s v=""/>
    <s v=""/>
    <x v="9"/>
    <d v="2017-12-01T00:00:00"/>
    <s v=""/>
    <s v=""/>
    <s v=""/>
    <x v="0"/>
    <d v="2017-03-20T00:00:00"/>
    <n v="8.5333333333333332"/>
    <s v="AC-00000-Window 1"/>
    <x v="15"/>
    <x v="4"/>
    <s v="High Impact"/>
    <x v="1"/>
  </r>
  <r>
    <s v="CIV-T-PC"/>
    <s v="2017-2019-Côte d'Ivoire-Tuberculosis"/>
    <s v=""/>
    <s v=""/>
    <s v=""/>
    <s v="FR37-CIV-T"/>
    <s v="Tuberculosis"/>
    <s v="Tuberculosis"/>
    <x v="0"/>
    <s v="New Submission"/>
    <x v="0"/>
    <s v="Bianca"/>
    <s v="Will"/>
    <s v="French"/>
    <x v="0"/>
    <d v="2017-03-21T00:00:00"/>
    <n v="0"/>
    <n v="0"/>
    <n v="0"/>
    <n v="12405185"/>
    <n v="0"/>
    <s v="Programme National de lutte contre la Tuberculose (PNLT)"/>
    <s v="Alliance Nationale de lutte contre le SIDA en Cote d'Ivoire (ANSCI)"/>
    <s v=""/>
    <s v=""/>
    <s v=""/>
    <s v="Light for PC"/>
    <s v=""/>
    <s v=""/>
    <s v="Compliant"/>
    <s v="Scenario 2: reselection of PR with rating &lt;= B2"/>
    <s v="Compliant"/>
    <s v="Compliant"/>
    <x v="0"/>
    <n v="12405185"/>
    <n v="0"/>
    <n v="473030"/>
    <n v="12405185"/>
    <n v="12405185"/>
    <s v="2017-2019-Côte d'Ivoire-Tuberculosis"/>
    <x v="0"/>
    <s v=""/>
    <s v="2017-2019-Côte d'Ivoire"/>
    <s v="AC-00000"/>
    <s v="EUR"/>
    <n v="1.1222085063404781"/>
    <n v="13921204.129727304"/>
    <n v="13921204.129727304"/>
    <n v="0"/>
    <n v="0"/>
    <n v="0"/>
    <n v="13921204.129727304"/>
    <n v="0"/>
    <n v="13921204.129727304"/>
    <n v="0"/>
    <n v="530838.28975423635"/>
    <s v="HI Afr 1"/>
    <x v="2"/>
    <d v="2017-09-13T00:00:00"/>
    <s v=""/>
    <s v=""/>
    <s v=""/>
    <x v="7"/>
    <d v="2017-10-13T00:00:00"/>
    <s v=""/>
    <s v=""/>
    <s v=""/>
    <x v="8"/>
    <d v="2017-03-20T00:00:00"/>
    <n v="6.9"/>
    <s v="AC-00000-Window 1"/>
    <x v="15"/>
    <x v="4"/>
    <s v="High Impact"/>
    <x v="2"/>
  </r>
  <r>
    <s v="CMR-C-TMC"/>
    <s v="2017-2019-Cameroon-HIV/AIDS"/>
    <s v="2017-2019-Cameroon-Tuberculosis"/>
    <s v=""/>
    <s v=""/>
    <s v="FR215-CMR-C"/>
    <s v="HIV/AIDS, Tuberculosis"/>
    <s v="TB/HIV"/>
    <x v="2"/>
    <s v="New Submission"/>
    <x v="0"/>
    <s v="Svetlana"/>
    <s v="Romy"/>
    <s v="French"/>
    <x v="2"/>
    <d v="2017-08-28T00:00:00"/>
    <n v="27612474"/>
    <n v="35614919"/>
    <n v="35776322"/>
    <n v="99003715"/>
    <n v="0"/>
    <s v="CNLS"/>
    <s v="PNLT-Min Santé"/>
    <s v="CAMNAFAW"/>
    <s v=""/>
    <s v=""/>
    <s v="Standard"/>
    <s v="Compliant"/>
    <s v="Compliant"/>
    <s v="Compliant"/>
    <s v="Light"/>
    <s v="Compliant"/>
    <s v="Compliant"/>
    <x v="0"/>
    <n v="99003715"/>
    <n v="0"/>
    <n v="594134"/>
    <n v="99003716"/>
    <n v="99003716"/>
    <s v="2017-2019-Cameroon-TB/HIV"/>
    <x v="0"/>
    <s v=""/>
    <s v="2017-2019-Cameroon"/>
    <s v="AC-00000"/>
    <s v="EUR"/>
    <n v="1.1222085063404781"/>
    <n v="111102812.25451688"/>
    <n v="111102812.25451688"/>
    <n v="30986953.203905284"/>
    <n v="39967365.054427117"/>
    <n v="40148492.873975985"/>
    <n v="111102811.13230838"/>
    <n v="0"/>
    <n v="111102811.13230838"/>
    <n v="0"/>
    <n v="666742.22870609362"/>
    <s v="CA"/>
    <x v="0"/>
    <d v="2017-12-07T00:00:00"/>
    <s v=""/>
    <s v=""/>
    <s v=""/>
    <x v="5"/>
    <d v="2018-01-12T00:00:00"/>
    <s v=""/>
    <s v=""/>
    <s v=""/>
    <x v="6"/>
    <d v="2017-08-28T00:00:00"/>
    <n v="4.5666666666666664"/>
    <s v="AC-00000-Window 3"/>
    <x v="16"/>
    <x v="3"/>
    <s v="Core"/>
    <x v="3"/>
  </r>
  <r>
    <s v="CMR-M-PC"/>
    <s v="2017-2019-Cameroon-Malaria"/>
    <s v=""/>
    <s v=""/>
    <s v=""/>
    <s v="FR26-CMR-M"/>
    <s v="Malaria"/>
    <s v="Malaria"/>
    <x v="0"/>
    <s v="New Submission"/>
    <x v="0"/>
    <s v="Svetlana"/>
    <s v="Romy"/>
    <s v="French"/>
    <x v="0"/>
    <d v="2017-03-20T00:00:00"/>
    <n v="0"/>
    <n v="0"/>
    <n v="0"/>
    <n v="65454364"/>
    <n v="0"/>
    <s v="Programme National de Lutte contre le Paludisme"/>
    <s v=""/>
    <s v=""/>
    <s v=""/>
    <s v=""/>
    <s v="Light for PC"/>
    <s v=""/>
    <s v=""/>
    <s v="Compliant"/>
    <s v="Scenario 1: reselection of well-performing PR"/>
    <s v="Compliant"/>
    <s v="Compliant"/>
    <x v="0"/>
    <n v="65454364"/>
    <n v="0"/>
    <n v="0"/>
    <n v="65454364"/>
    <n v="65454364"/>
    <s v="2017-2019-Cameroon-Malaria"/>
    <x v="0"/>
    <s v=""/>
    <s v="2017-2019-Cameroon"/>
    <s v="AC-00000"/>
    <s v="EUR"/>
    <n v="1.1222085063404781"/>
    <n v="73453444.057905957"/>
    <n v="73453444.057905957"/>
    <n v="0"/>
    <n v="0"/>
    <n v="0"/>
    <n v="73453444.057905957"/>
    <n v="0"/>
    <n v="73453444.057905957"/>
    <n v="0"/>
    <n v="0"/>
    <s v="CA"/>
    <x v="0"/>
    <d v="2017-10-31T00:00:00"/>
    <s v=""/>
    <s v=""/>
    <s v=""/>
    <x v="9"/>
    <d v="2017-12-01T00:00:00"/>
    <s v=""/>
    <s v=""/>
    <s v=""/>
    <x v="0"/>
    <d v="2017-03-20T00:00:00"/>
    <n v="8.5333333333333332"/>
    <s v="AC-00000-Window 1"/>
    <x v="16"/>
    <x v="3"/>
    <s v="Core"/>
    <x v="1"/>
  </r>
  <r>
    <s v="COD-C-TMC"/>
    <s v="2017-2019-Congo (Democratic Republic)-HIV/AIDS"/>
    <s v="2017-2019-Congo (Democratic Republic)-Tuberculosis"/>
    <s v=""/>
    <s v=""/>
    <s v="FR100-COD-C"/>
    <s v="HIV/AIDS, Tuberculosis"/>
    <s v="TB/HIV"/>
    <x v="2"/>
    <s v="New Submission"/>
    <x v="0"/>
    <s v="Bianca"/>
    <s v="Will"/>
    <s v="French"/>
    <x v="0"/>
    <d v="2017-03-21T00:00:00"/>
    <n v="58424932"/>
    <n v="59951265"/>
    <n v="60959205"/>
    <n v="179335402"/>
    <n v="0"/>
    <s v="Ministère de la Santé Publique"/>
    <s v="CORDAID"/>
    <s v="SANRU"/>
    <s v="CARITAS"/>
    <s v=""/>
    <s v="Standard"/>
    <s v="Compliant"/>
    <s v="Compliant"/>
    <s v="Compliant"/>
    <s v="N/A"/>
    <s v="ASP"/>
    <s v="Compliant"/>
    <x v="0"/>
    <n v="179335402"/>
    <n v="0"/>
    <n v="0"/>
    <n v="179335402"/>
    <n v="179335402"/>
    <s v="2017-2019-Congo (Democratic Republic)-TB/HIV"/>
    <x v="0"/>
    <s v=""/>
    <s v="2017-2019-Congo (Democratic Republic)"/>
    <s v="AC-00000"/>
    <s v="USD"/>
    <n v="1.1222085063404781"/>
    <n v="179335402"/>
    <n v="179335402"/>
    <n v="58424932"/>
    <n v="59951265"/>
    <n v="60959205"/>
    <n v="179335402"/>
    <n v="0"/>
    <n v="179335402"/>
    <n v="0"/>
    <n v="0"/>
    <s v="HI Afr 1"/>
    <x v="2"/>
    <d v="2017-10-17T00:00:00"/>
    <s v=""/>
    <s v=""/>
    <s v=""/>
    <x v="14"/>
    <d v="2017-11-17T00:00:00"/>
    <s v=""/>
    <s v=""/>
    <s v=""/>
    <x v="13"/>
    <d v="2017-03-20T00:00:00"/>
    <n v="8.0666666666666664"/>
    <s v="AC-00000-Window 1"/>
    <x v="17"/>
    <x v="4"/>
    <s v="High Impact"/>
    <x v="3"/>
  </r>
  <r>
    <s v="COD-M-PC"/>
    <s v="2017-2019-Congo (Democratic Republic)-Malaria"/>
    <s v=""/>
    <s v=""/>
    <s v=""/>
    <s v="FR36-COD-M"/>
    <s v="Malaria"/>
    <s v="Malaria"/>
    <x v="0"/>
    <s v="New Submission"/>
    <x v="0"/>
    <s v="Bianca"/>
    <s v="Will"/>
    <s v="French"/>
    <x v="0"/>
    <d v="2017-03-20T00:00:00"/>
    <n v="0"/>
    <n v="0"/>
    <n v="0"/>
    <n v="347651023"/>
    <n v="0"/>
    <s v="Ministère de la Santé Publique, CAG"/>
    <s v="SANRU"/>
    <s v="Population Services International (PSI)"/>
    <s v=""/>
    <s v=""/>
    <s v="Light for PC"/>
    <s v=""/>
    <s v=""/>
    <s v="Compliant"/>
    <s v="N/A"/>
    <s v="ASP"/>
    <s v="Compliant"/>
    <x v="0"/>
    <n v="347651023"/>
    <n v="0"/>
    <n v="4038824"/>
    <n v="347651023"/>
    <n v="347651023"/>
    <s v="2017-2019-Congo (Democratic Republic)-Malaria"/>
    <x v="0"/>
    <s v=""/>
    <s v="2017-2019-Congo (Democratic Republic)"/>
    <s v="AC-00000"/>
    <s v="USD"/>
    <n v="1.1222085063404781"/>
    <n v="347651023"/>
    <n v="347651023"/>
    <n v="0"/>
    <n v="0"/>
    <n v="0"/>
    <n v="347651023"/>
    <n v="0"/>
    <n v="347651023"/>
    <n v="0"/>
    <n v="4038824"/>
    <s v="HI Afr 1"/>
    <x v="2"/>
    <d v="2017-10-17T00:00:00"/>
    <s v=""/>
    <s v=""/>
    <s v=""/>
    <x v="14"/>
    <d v="2017-11-17T00:00:00"/>
    <s v=""/>
    <s v=""/>
    <s v=""/>
    <x v="13"/>
    <d v="2017-03-20T00:00:00"/>
    <n v="8.0666666666666664"/>
    <s v="AC-00000-Window 1"/>
    <x v="17"/>
    <x v="4"/>
    <s v="High Impact"/>
    <x v="1"/>
  </r>
  <r>
    <s v="COG-C-TMC"/>
    <s v="2017-2019-Congo-HIV/AIDS"/>
    <s v="2017-2019-Congo-Tuberculosis"/>
    <s v=""/>
    <s v=""/>
    <s v="FR289-COG-C"/>
    <s v="HIV/AIDS, Tuberculosis"/>
    <s v="TB/HIV"/>
    <x v="2"/>
    <s v="New Submission"/>
    <x v="0"/>
    <s v="Svetlana"/>
    <s v="Romy"/>
    <s v="French"/>
    <x v="1"/>
    <d v="2017-05-23T00:00:00"/>
    <n v="5717268.755140557"/>
    <n v="4685591.0959171783"/>
    <n v="4849087.4681377998"/>
    <n v="15251947.319195535"/>
    <n v="0"/>
    <s v="Ministère de la Santé et de la Population/Coordination Technique Administratif et Financière"/>
    <s v="Croix Rouge Française"/>
    <s v=""/>
    <s v=""/>
    <s v=""/>
    <s v="Standard"/>
    <s v=""/>
    <s v=""/>
    <s v=""/>
    <s v="Scenario 2: selection of new PR"/>
    <s v=""/>
    <s v=""/>
    <x v="0"/>
    <n v="15251947"/>
    <n v="0"/>
    <n v="4600000"/>
    <n v="15251947"/>
    <n v="15251947"/>
    <s v="2017-2019-Congo-TB/HIV"/>
    <x v="0"/>
    <s v=""/>
    <s v="2017-2019-Congo"/>
    <s v="AC-00000"/>
    <s v="EUR"/>
    <n v="1.1222085063404781"/>
    <n v="17115864.661654137"/>
    <n v="17115864.661654137"/>
    <n v="6415967.6300533693"/>
    <n v="5258210.1850714609"/>
    <n v="5441687.2047332507"/>
    <n v="17115865.019858081"/>
    <n v="0"/>
    <n v="17115864.661654137"/>
    <n v="0"/>
    <n v="5162159.1291661989"/>
    <s v="CA"/>
    <x v="0"/>
    <d v="2018-03-08T00:00:00"/>
    <s v=""/>
    <s v=""/>
    <s v=""/>
    <x v="15"/>
    <d v="2018-04-11T00:00:00"/>
    <s v=""/>
    <s v=""/>
    <s v=""/>
    <x v="14"/>
    <d v="2017-05-23T00:00:00"/>
    <n v="10.766666666666667"/>
    <s v="AC-00000-Window 2"/>
    <x v="18"/>
    <x v="3"/>
    <s v="Core"/>
    <x v="3"/>
  </r>
  <r>
    <s v="COG-M-Full"/>
    <s v="2017-2019-Congo-Malaria"/>
    <s v=""/>
    <s v=""/>
    <s v=""/>
    <s v="FR214-COG-M"/>
    <s v="Malaria"/>
    <s v="Malaria"/>
    <x v="4"/>
    <s v="New Submission"/>
    <x v="0"/>
    <s v="Svetlana"/>
    <s v="Romy"/>
    <s v="French"/>
    <x v="1"/>
    <d v="2017-05-23T00:00:00"/>
    <n v="9934673.5556821637"/>
    <n v="2726274.3331343704"/>
    <n v="0"/>
    <n v="12660947.888816534"/>
    <n v="0"/>
    <s v="Croix Rouge Française"/>
    <s v=""/>
    <s v=""/>
    <s v=""/>
    <s v=""/>
    <s v="Standard"/>
    <s v=""/>
    <s v=""/>
    <s v=""/>
    <s v="Scenario 2: selection of new PR"/>
    <s v=""/>
    <s v=""/>
    <x v="0"/>
    <n v="12660948"/>
    <n v="0"/>
    <n v="2900000"/>
    <n v="12660948"/>
    <n v="12660948"/>
    <s v="2017-2019-Congo-Malaria"/>
    <x v="0"/>
    <s v=""/>
    <s v="2017-2019-Congo"/>
    <s v="AC-00000"/>
    <s v="EUR"/>
    <n v="1.1222085063404781"/>
    <n v="14208223.543934463"/>
    <n v="14208223.543934463"/>
    <n v="11148775.171902327"/>
    <n v="3059448.2472611046"/>
    <n v="0"/>
    <n v="14208223.419163432"/>
    <n v="0"/>
    <n v="14208223.543934463"/>
    <n v="0"/>
    <n v="3254404.6683873865"/>
    <s v="CA"/>
    <x v="0"/>
    <d v="2018-03-08T00:00:00"/>
    <s v=""/>
    <s v=""/>
    <s v=""/>
    <x v="15"/>
    <d v="2018-04-11T00:00:00"/>
    <s v=""/>
    <s v=""/>
    <s v=""/>
    <x v="14"/>
    <d v="2017-05-23T00:00:00"/>
    <n v="10.766666666666667"/>
    <s v="AC-00000-Window 2"/>
    <x v="18"/>
    <x v="3"/>
    <s v="Core"/>
    <x v="1"/>
  </r>
  <r>
    <s v="COL-H-PC"/>
    <s v="2017-2019-Colombia-HIV/AIDS"/>
    <s v=""/>
    <s v=""/>
    <s v=""/>
    <s v="FR32-COL-H"/>
    <s v="HIV/AIDS"/>
    <s v="HIV/AIDS"/>
    <x v="0"/>
    <s v="New Submission"/>
    <x v="0"/>
    <s v="Oscar"/>
    <s v="Zeila"/>
    <s v="Spanish"/>
    <x v="6"/>
    <d v="2018-08-07T00:00:00"/>
    <n v="0"/>
    <n v="0"/>
    <n v="0"/>
    <n v="10014581"/>
    <n v="0"/>
    <s v="Sociedad Nacional de la Cruz Roja Colombiana"/>
    <s v="Liga Colombiana de Lucha contra el SIDA"/>
    <s v=""/>
    <s v=""/>
    <s v=""/>
    <s v="Light for PC"/>
    <s v=""/>
    <s v=""/>
    <s v=""/>
    <s v=""/>
    <s v=""/>
    <s v=""/>
    <x v="0"/>
    <n v="10014581"/>
    <n v="0"/>
    <n v="0"/>
    <n v="10014581"/>
    <n v="10014581"/>
    <s v="2017-2019-Colombia-HIV/AIDS"/>
    <x v="0"/>
    <s v=""/>
    <s v="2017-2019-Colombia"/>
    <s v="AC-00000"/>
    <s v="USD"/>
    <n v="1.1222085063404781"/>
    <n v="10014581"/>
    <n v="10014581"/>
    <n v="0"/>
    <n v="0"/>
    <n v="0"/>
    <n v="10014581"/>
    <n v="0"/>
    <n v="10014581"/>
    <n v="0"/>
    <n v="0"/>
    <s v="LAC"/>
    <x v="1"/>
    <s v=""/>
    <s v=""/>
    <s v=""/>
    <s v=""/>
    <x v="16"/>
    <s v=""/>
    <s v=""/>
    <s v=""/>
    <s v=""/>
    <x v="15"/>
    <d v="2018-08-06T00:00:00"/>
    <n v="12.5"/>
    <s v="AC-00000-Window 6"/>
    <x v="19"/>
    <x v="6"/>
    <s v="Focused"/>
    <x v="0"/>
  </r>
  <r>
    <s v="COM-H-PC"/>
    <s v="2017-2019-Comoros-HIV/AIDS"/>
    <s v=""/>
    <s v=""/>
    <s v=""/>
    <s v="FR33-COM-H"/>
    <s v="HIV/AIDS"/>
    <s v="HIV/AIDS"/>
    <x v="0"/>
    <s v="New Submission"/>
    <x v="0"/>
    <s v="Bianca"/>
    <s v="Jeyran"/>
    <s v="French"/>
    <x v="5"/>
    <d v="2018-02-07T00:00:00"/>
    <n v="0"/>
    <n v="0"/>
    <n v="0"/>
    <n v="1189797"/>
    <n v="0"/>
    <s v="Direction de Lutte contre le Sida [Directorate for Combating AIDS] (DLS)"/>
    <s v=""/>
    <s v=""/>
    <s v=""/>
    <s v=""/>
    <s v="Light for PC"/>
    <s v="Compliant"/>
    <s v="Compliant"/>
    <s v="Compliant"/>
    <s v="Scenario 1: reselection of well-performing PR"/>
    <s v="Compliant"/>
    <s v="Compliant"/>
    <x v="0"/>
    <n v="1189797"/>
    <n v="0"/>
    <n v="0"/>
    <n v="1189797"/>
    <n v="1189797"/>
    <s v="2017-2019-Comoros-HIV/AIDS"/>
    <x v="0"/>
    <s v=""/>
    <s v="2017-2019-Comoros"/>
    <s v="AC-00000"/>
    <s v="EUR"/>
    <n v="1.1222085063404781"/>
    <n v="1335200.3142183819"/>
    <n v="1335200.3142183819"/>
    <n v="0"/>
    <n v="0"/>
    <n v="0"/>
    <n v="1335200.3142183819"/>
    <n v="0"/>
    <n v="1335200.3142183819"/>
    <n v="0"/>
    <n v="0"/>
    <s v="SEA"/>
    <x v="1"/>
    <d v="2018-11-20T00:00:00"/>
    <s v=""/>
    <s v=""/>
    <s v=""/>
    <x v="13"/>
    <d v="2018-12-21T00:00:00"/>
    <s v=""/>
    <s v=""/>
    <s v=""/>
    <x v="12"/>
    <d v="2018-02-07T00:00:00"/>
    <n v="10.566666666666666"/>
    <s v="AC-00000-Window 4"/>
    <x v="20"/>
    <x v="1"/>
    <s v="Focused"/>
    <x v="0"/>
  </r>
  <r>
    <s v="COM-M-PC"/>
    <s v="2017-2019-Comoros-Malaria"/>
    <s v=""/>
    <s v=""/>
    <s v=""/>
    <s v="FR35-COM-M"/>
    <s v="Malaria"/>
    <s v="Malaria"/>
    <x v="0"/>
    <s v="New Submission"/>
    <x v="0"/>
    <s v="Bianca"/>
    <s v="Jeyran"/>
    <s v="French"/>
    <x v="5"/>
    <d v="2018-02-07T00:00:00"/>
    <n v="0"/>
    <n v="0"/>
    <n v="0"/>
    <n v="4089185"/>
    <n v="0"/>
    <s v="National Malaria Control Program"/>
    <s v=""/>
    <s v=""/>
    <s v=""/>
    <s v=""/>
    <s v="Light for PC"/>
    <s v="Compliant"/>
    <s v="Compliant"/>
    <s v="Compliant"/>
    <s v="Scenario 1: reselection of well-performing PR"/>
    <s v="Compliant"/>
    <s v="Compliant"/>
    <x v="0"/>
    <n v="4089185"/>
    <n v="0"/>
    <n v="0"/>
    <n v="4089185"/>
    <n v="4089185"/>
    <s v="2017-2019-Comoros-Malaria"/>
    <x v="0"/>
    <s v=""/>
    <s v="2017-2019-Comoros"/>
    <s v="AC-00000"/>
    <s v="EUR"/>
    <n v="1.1222085063404781"/>
    <n v="4588918.1909998879"/>
    <n v="4588918.1909998879"/>
    <n v="0"/>
    <n v="0"/>
    <n v="0"/>
    <n v="4588918.1909998879"/>
    <n v="0"/>
    <n v="4588918.1909998879"/>
    <n v="0"/>
    <n v="0"/>
    <s v="SEA"/>
    <x v="1"/>
    <d v="2018-11-20T00:00:00"/>
    <s v=""/>
    <s v=""/>
    <s v=""/>
    <x v="13"/>
    <d v="2018-12-21T00:00:00"/>
    <s v=""/>
    <s v=""/>
    <s v=""/>
    <x v="12"/>
    <d v="2018-02-07T00:00:00"/>
    <n v="10.566666666666666"/>
    <s v="AC-00000-Window 4"/>
    <x v="20"/>
    <x v="1"/>
    <s v="Focused"/>
    <x v="1"/>
  </r>
  <r>
    <s v="COM-T-PC"/>
    <s v="2017-2019-Comoros-Tuberculosis"/>
    <s v=""/>
    <s v=""/>
    <s v=""/>
    <s v="FR34-COM-T"/>
    <s v="Tuberculosis"/>
    <s v="Tuberculosis"/>
    <x v="0"/>
    <s v="New Submission"/>
    <x v="0"/>
    <s v="Bianca"/>
    <s v="Jeyran"/>
    <s v="French"/>
    <x v="5"/>
    <d v="2018-02-06T00:00:00"/>
    <n v="0"/>
    <n v="0"/>
    <n v="0"/>
    <n v="770674"/>
    <n v="0"/>
    <s v="Association Comorienne pour le Bien-être de la Famille [Comorian Association for Family Well-Being] (ASCOBEF)"/>
    <s v=""/>
    <s v=""/>
    <s v=""/>
    <s v=""/>
    <s v="Light for PC"/>
    <s v="Compliant"/>
    <s v="Compliant"/>
    <s v="Compliant"/>
    <s v="Scenario 1: reselection of well-performing PR"/>
    <s v="Compliant"/>
    <s v="Compliant"/>
    <x v="0"/>
    <n v="770674"/>
    <n v="0"/>
    <n v="0"/>
    <n v="770674"/>
    <n v="770674"/>
    <s v="2017-2019-Comoros-Tuberculosis"/>
    <x v="0"/>
    <s v=""/>
    <s v="2017-2019-Comoros"/>
    <s v="AC-00000"/>
    <s v="EUR"/>
    <n v="1.1222085063404781"/>
    <n v="864856.91841544164"/>
    <n v="864856.91841544164"/>
    <n v="0"/>
    <n v="0"/>
    <n v="0"/>
    <n v="864856.91841544164"/>
    <n v="0"/>
    <n v="864856.91841544164"/>
    <n v="0"/>
    <n v="0"/>
    <s v="SEA"/>
    <x v="1"/>
    <d v="2018-09-20T00:00:00"/>
    <s v=""/>
    <s v=""/>
    <s v=""/>
    <x v="17"/>
    <d v="2018-10-26T00:00:00"/>
    <s v=""/>
    <s v=""/>
    <s v=""/>
    <x v="16"/>
    <d v="2018-02-07T00:00:00"/>
    <n v="8.6999999999999993"/>
    <s v="AC-00000-Window 4"/>
    <x v="20"/>
    <x v="1"/>
    <s v="Focused"/>
    <x v="2"/>
  </r>
  <r>
    <s v="CPV-Z-PC"/>
    <s v="2017-2019-Cabo Verde-HIV/AIDS"/>
    <s v="2017-2019-Cabo Verde-Tuberculosis"/>
    <s v="2017-2019-Cabo Verde-Malaria"/>
    <s v=""/>
    <s v="FR276-CPV-Z"/>
    <s v="HIV/AIDS, Tuberculosis, Malaria"/>
    <s v="HIV/AIDS, Tuberculosis, Malaria"/>
    <x v="0"/>
    <s v="New Submission"/>
    <x v="0"/>
    <s v="Svetlana"/>
    <s v="Romy"/>
    <s v="French"/>
    <x v="0"/>
    <d v="2017-03-20T00:00:00"/>
    <n v="0"/>
    <n v="0"/>
    <n v="0"/>
    <n v="3603959"/>
    <n v="0"/>
    <s v="CCS-SIDA"/>
    <s v=""/>
    <s v=""/>
    <s v=""/>
    <s v=""/>
    <s v="Light for PC"/>
    <s v=""/>
    <s v=""/>
    <s v="Compliant"/>
    <s v="Scenario 1: reselection of well-performing PR"/>
    <s v="Compliant"/>
    <s v="Compliant"/>
    <x v="0"/>
    <n v="3603959"/>
    <n v="0"/>
    <n v="0"/>
    <n v="3603959"/>
    <n v="3603959"/>
    <s v="2017-2019-Cabo Verde-HIV/AIDS, Tuberculosis, Malaria"/>
    <x v="0"/>
    <s v=""/>
    <s v="2017-2019-Cabo Verde"/>
    <s v="AC-00000"/>
    <s v="EUR"/>
    <n v="1.1222085063404781"/>
    <n v="4044393.4463023231"/>
    <n v="4044393.4463023231"/>
    <n v="0"/>
    <n v="0"/>
    <n v="0"/>
    <n v="4044393.4463023231"/>
    <n v="0"/>
    <n v="4044393.4463023231"/>
    <n v="0"/>
    <n v="0"/>
    <s v="CA"/>
    <x v="1"/>
    <d v="2017-10-31T00:00:00"/>
    <s v=""/>
    <s v=""/>
    <s v=""/>
    <x v="9"/>
    <d v="2017-12-01T00:00:00"/>
    <s v=""/>
    <s v=""/>
    <s v=""/>
    <x v="0"/>
    <d v="2017-03-20T00:00:00"/>
    <n v="8.5333333333333332"/>
    <s v="AC-00000-Window 1"/>
    <x v="21"/>
    <x v="3"/>
    <s v="Focused"/>
    <x v="5"/>
  </r>
  <r>
    <s v="CRI-H-TT"/>
    <s v="2017-2019-Costa Rica-HIV/AIDS"/>
    <s v=""/>
    <s v=""/>
    <s v=""/>
    <s v="FR319-CRI-H"/>
    <s v="HIV/AIDS"/>
    <s v="HIV/AIDS"/>
    <x v="3"/>
    <s v="New Submission"/>
    <x v="0"/>
    <s v="Oscar"/>
    <s v="Victoria"/>
    <s v="Spanish"/>
    <x v="2"/>
    <d v="2017-08-28T00:00:00"/>
    <n v="855880"/>
    <n v="720992"/>
    <n v="543226"/>
    <n v="2120098"/>
    <n v="0"/>
    <s v="Instituto Humanista para la Cooperacion con los Paises en Desarrollo (Hivos)"/>
    <s v=""/>
    <s v=""/>
    <s v=""/>
    <s v=""/>
    <s v="Light"/>
    <s v="Compliant"/>
    <s v="Compliant"/>
    <s v="Compliant"/>
    <s v="Light"/>
    <s v="Compliant"/>
    <s v="Compliant"/>
    <x v="0"/>
    <n v="2120098"/>
    <n v="0"/>
    <n v="0"/>
    <n v="2120098"/>
    <n v="2120098"/>
    <s v="2017-2019-Costa Rica-HIV/AIDS"/>
    <x v="0"/>
    <s v=""/>
    <s v="2017-2019-Costa Rica"/>
    <s v="AC-00000"/>
    <s v="USD"/>
    <n v="1.1222085063404781"/>
    <n v="2120098"/>
    <n v="2120098"/>
    <n v="855880"/>
    <n v="720992"/>
    <n v="543226"/>
    <n v="2120098"/>
    <n v="0"/>
    <n v="2120098"/>
    <n v="0"/>
    <n v="0"/>
    <s v="LAC"/>
    <x v="1"/>
    <d v="2018-04-18T00:00:00"/>
    <s v=""/>
    <s v=""/>
    <s v=""/>
    <x v="1"/>
    <d v="2018-05-28T00:00:00"/>
    <s v=""/>
    <s v=""/>
    <s v=""/>
    <x v="1"/>
    <d v="2017-08-28T00:00:00"/>
    <n v="9.1"/>
    <s v="AC-00000-Window 3"/>
    <x v="22"/>
    <x v="6"/>
    <s v="Focused"/>
    <x v="0"/>
  </r>
  <r>
    <s v="CUB-H-TT"/>
    <s v="2017-2019-Cuba-HIV/AIDS"/>
    <s v=""/>
    <s v=""/>
    <s v=""/>
    <s v="FR100-CUB-H"/>
    <s v="HIV/AIDS"/>
    <s v="HIV/AIDS"/>
    <x v="3"/>
    <s v="New Submission"/>
    <x v="0"/>
    <s v="Oscar"/>
    <s v="Victoria"/>
    <s v="Spanish"/>
    <x v="0"/>
    <d v="2017-03-21T00:00:00"/>
    <n v="5946685"/>
    <n v="5211644"/>
    <n v="2094896"/>
    <n v="13253225"/>
    <n v="0"/>
    <s v="UNDP"/>
    <s v=""/>
    <s v=""/>
    <s v=""/>
    <s v=""/>
    <s v="Light"/>
    <s v="Compliant"/>
    <s v="Compliant"/>
    <s v="Compliant"/>
    <s v="Scenario 1: reselection of well-performing PR"/>
    <s v="Compliant"/>
    <s v="Compliant"/>
    <x v="0"/>
    <n v="13253225"/>
    <n v="0"/>
    <n v="759000"/>
    <n v="13253226"/>
    <n v="13253226"/>
    <s v="2017-2019-Cuba-HIV/AIDS"/>
    <x v="0"/>
    <s v=""/>
    <s v="2017-2019-Cuba"/>
    <s v="AC-00000"/>
    <s v="USD"/>
    <n v="1.1222085063404781"/>
    <n v="13253226"/>
    <n v="13253226"/>
    <n v="5946685"/>
    <n v="5211644"/>
    <n v="2094896"/>
    <n v="13253225"/>
    <n v="0"/>
    <n v="13253225"/>
    <n v="0"/>
    <n v="759000"/>
    <s v="LAC"/>
    <x v="1"/>
    <d v="2017-09-13T00:00:00"/>
    <s v=""/>
    <s v=""/>
    <s v=""/>
    <x v="7"/>
    <d v="2017-10-13T00:00:00"/>
    <s v=""/>
    <s v=""/>
    <s v=""/>
    <x v="8"/>
    <d v="2017-03-20T00:00:00"/>
    <n v="6.9"/>
    <s v="AC-00000-Window 1"/>
    <x v="23"/>
    <x v="6"/>
    <s v="Focused"/>
    <x v="0"/>
  </r>
  <r>
    <s v="DJI-C-TMC"/>
    <s v="2017-2019-Djibouti-HIV/AIDS"/>
    <s v="2017-2019-Djibouti-Tuberculosis"/>
    <s v=""/>
    <s v=""/>
    <s v="FR264-DJI-C"/>
    <s v="HIV/AIDS, Tuberculosis"/>
    <s v="TB/HIV"/>
    <x v="2"/>
    <s v="New Submission"/>
    <x v="1"/>
    <s v="Svetlana"/>
    <s v="Mariluz"/>
    <s v="French"/>
    <x v="2"/>
    <d v="2017-08-29T00:00:00"/>
    <n v="1975981"/>
    <n v="1840639"/>
    <n v="1967508"/>
    <n v="5784128"/>
    <n v="0"/>
    <s v="UNDP"/>
    <s v=""/>
    <s v=""/>
    <s v=""/>
    <s v=""/>
    <s v="Light"/>
    <s v="Compliant"/>
    <s v="Compliant"/>
    <s v="Compliant"/>
    <s v="N/A"/>
    <s v="ASP"/>
    <s v="Compliant"/>
    <x v="1"/>
    <n v="0"/>
    <n v="0"/>
    <n v="0"/>
    <n v="5784128"/>
    <n v="5784128"/>
    <s v="2017-2019-Djibouti-TB/HIV"/>
    <x v="0"/>
    <s v=""/>
    <s v="2017-2019-Djibouti"/>
    <s v="AC-00000"/>
    <s v="USD"/>
    <n v="1.1222085063404781"/>
    <n v="5784128"/>
    <n v="5784128"/>
    <n v="1975981"/>
    <n v="1840639"/>
    <n v="1967508"/>
    <n v="5784128"/>
    <n v="0"/>
    <n v="0"/>
    <n v="0"/>
    <n v="0"/>
    <s v="MENA"/>
    <x v="1"/>
    <s v=""/>
    <s v=""/>
    <s v=""/>
    <s v=""/>
    <x v="2"/>
    <s v=""/>
    <s v=""/>
    <s v=""/>
    <s v=""/>
    <x v="2"/>
    <d v="2017-08-28T00:00:00"/>
    <n v="0"/>
    <s v="AC-00000-Window 3"/>
    <x v="24"/>
    <x v="7"/>
    <s v="Focused"/>
    <x v="3"/>
  </r>
  <r>
    <s v="DJI-C-TMC-Resub"/>
    <s v="2017-2019-Djibouti-HIV/AIDS"/>
    <s v="2017-2019-Djibouti-Tuberculosis"/>
    <s v=""/>
    <s v=""/>
    <s v="FR264-DJI-C-01"/>
    <s v="HIV/AIDS, Tuberculosis"/>
    <s v="TB/HIV"/>
    <x v="2"/>
    <s v="Resubmission"/>
    <x v="0"/>
    <s v="Svetlana"/>
    <s v="Jeyran"/>
    <s v="French"/>
    <x v="5"/>
    <d v="2018-02-07T00:00:00"/>
    <n v="1566967"/>
    <n v="1819875"/>
    <n v="1529582"/>
    <n v="4916424"/>
    <n v="0"/>
    <s v="United Nations Development Program (UNDP)"/>
    <s v=""/>
    <s v=""/>
    <s v=""/>
    <s v=""/>
    <s v="Light"/>
    <s v="Compliant"/>
    <s v="Compliant"/>
    <s v="Compliant"/>
    <s v="N/A"/>
    <s v=""/>
    <s v="Compliant"/>
    <x v="0"/>
    <n v="4916509"/>
    <n v="0"/>
    <n v="604000"/>
    <n v="5784128"/>
    <n v="5784128"/>
    <s v="2017-2019-Djibouti-TB/HIV"/>
    <x v="0"/>
    <s v=""/>
    <s v="2017-2019-Djibouti"/>
    <s v="AC-00000"/>
    <s v="USD"/>
    <n v="1.1222085063404781"/>
    <n v="5784128"/>
    <n v="5784128"/>
    <n v="1566967"/>
    <n v="1819875"/>
    <n v="1529582"/>
    <n v="4916424"/>
    <n v="0"/>
    <n v="4916509"/>
    <n v="0"/>
    <n v="604000"/>
    <s v="MENA"/>
    <x v="1"/>
    <d v="2018-06-20T00:00:00"/>
    <s v=""/>
    <s v=""/>
    <s v=""/>
    <x v="3"/>
    <d v="2018-07-20T00:00:00"/>
    <s v=""/>
    <s v=""/>
    <s v=""/>
    <x v="4"/>
    <d v="2018-02-07T00:00:00"/>
    <n v="5.4333333333333336"/>
    <s v="AC-00000-Window 4"/>
    <x v="24"/>
    <x v="7"/>
    <s v="Focused"/>
    <x v="3"/>
  </r>
  <r>
    <s v="DJI-M-TMC"/>
    <s v="2017-2019-Djibouti-Malaria"/>
    <s v=""/>
    <s v=""/>
    <s v=""/>
    <s v="FR261-DJI-M"/>
    <s v="Malaria"/>
    <s v="Malaria"/>
    <x v="2"/>
    <s v="New Submission"/>
    <x v="1"/>
    <s v="Svetlana"/>
    <s v="Mariluz"/>
    <s v="French"/>
    <x v="2"/>
    <d v="2017-08-29T00:00:00"/>
    <n v="1334986"/>
    <n v="715406"/>
    <n v="681399"/>
    <n v="2731791"/>
    <n v="0"/>
    <s v="UNDP"/>
    <s v=""/>
    <s v=""/>
    <s v=""/>
    <s v=""/>
    <s v="Light"/>
    <s v="Compliant"/>
    <s v="Compliant"/>
    <s v="Compliant"/>
    <s v="N/A"/>
    <s v="ASP"/>
    <s v="Compliant"/>
    <x v="1"/>
    <n v="0"/>
    <n v="0"/>
    <n v="0"/>
    <n v="2731792"/>
    <n v="2731792"/>
    <s v="2017-2019-Djibouti-Malaria"/>
    <x v="0"/>
    <s v=""/>
    <s v="2017-2019-Djibouti"/>
    <s v="AC-00000"/>
    <s v="USD"/>
    <n v="1.1222085063404781"/>
    <n v="2731792"/>
    <n v="2731792"/>
    <n v="1334986"/>
    <n v="715406"/>
    <n v="681399"/>
    <n v="2731791"/>
    <n v="0"/>
    <n v="0"/>
    <n v="0"/>
    <n v="0"/>
    <s v="MENA"/>
    <x v="1"/>
    <s v=""/>
    <s v=""/>
    <s v=""/>
    <s v=""/>
    <x v="2"/>
    <s v=""/>
    <s v=""/>
    <s v=""/>
    <s v=""/>
    <x v="2"/>
    <d v="2017-08-28T00:00:00"/>
    <n v="0"/>
    <s v="AC-00000-Window 3"/>
    <x v="24"/>
    <x v="7"/>
    <s v="Focused"/>
    <x v="1"/>
  </r>
  <r>
    <s v="DJI-M-TMC-Resub"/>
    <s v="2017-2019-Djibouti-Malaria"/>
    <s v=""/>
    <s v=""/>
    <s v=""/>
    <s v="FR261-DJI-M-01"/>
    <s v="Malaria"/>
    <s v="Malaria"/>
    <x v="2"/>
    <s v="Resubmission"/>
    <x v="0"/>
    <s v="Svetlana"/>
    <s v="Jeyran"/>
    <s v="French"/>
    <x v="5"/>
    <d v="2018-02-07T00:00:00"/>
    <n v="1249228.5173379562"/>
    <n v="883634.97255841398"/>
    <n v="189158.61691456154"/>
    <n v="2322023"/>
    <n v="0"/>
    <s v="UNDP"/>
    <s v=""/>
    <s v=""/>
    <s v=""/>
    <s v=""/>
    <s v="Light"/>
    <s v="Compliant"/>
    <s v="Compliant"/>
    <s v="Compliant"/>
    <s v="N/A"/>
    <s v=""/>
    <s v="Compliant"/>
    <x v="0"/>
    <n v="2322095"/>
    <n v="0"/>
    <n v="700439"/>
    <n v="2731792"/>
    <n v="2731792"/>
    <s v="2017-2019-Djibouti-Malaria"/>
    <x v="0"/>
    <s v=""/>
    <s v="2017-2019-Djibouti"/>
    <s v="AC-00000"/>
    <s v="USD"/>
    <n v="1.1222085063404781"/>
    <n v="2731792"/>
    <n v="2731792"/>
    <n v="1249228.5173379562"/>
    <n v="883634.97255841398"/>
    <n v="189158.61691456154"/>
    <n v="2322023"/>
    <n v="0"/>
    <n v="2322095"/>
    <n v="0"/>
    <n v="700439"/>
    <s v="MENA"/>
    <x v="1"/>
    <d v="2018-06-20T00:00:00"/>
    <s v=""/>
    <s v=""/>
    <s v=""/>
    <x v="3"/>
    <d v="2018-07-20T00:00:00"/>
    <s v=""/>
    <s v=""/>
    <s v=""/>
    <x v="4"/>
    <d v="2018-02-07T00:00:00"/>
    <n v="5.4333333333333336"/>
    <s v="AC-00000-Window 4"/>
    <x v="24"/>
    <x v="7"/>
    <s v="Focused"/>
    <x v="1"/>
  </r>
  <r>
    <s v="DOM-H-PC"/>
    <s v="2017-2019-Dominican Republic-HIV/AIDS"/>
    <s v=""/>
    <s v=""/>
    <s v=""/>
    <s v="FR39-DOM-H"/>
    <s v="HIV/AIDS"/>
    <s v="HIV/AIDS"/>
    <x v="0"/>
    <s v="New Submission"/>
    <x v="0"/>
    <s v="Bianca"/>
    <s v="Mariluz"/>
    <s v="Spanish"/>
    <x v="5"/>
    <d v="2018-02-07T00:00:00"/>
    <n v="0"/>
    <n v="0"/>
    <n v="0"/>
    <n v="15994956"/>
    <n v="0"/>
    <s v="Consejo Nacional para el VIH y el SIDA"/>
    <s v="Instituto Dermatológico y Cirugía de Piel ‘Dr. Huberto Bogaert Díaz’"/>
    <s v=""/>
    <s v=""/>
    <s v=""/>
    <s v="Light for PC"/>
    <s v=""/>
    <s v=""/>
    <s v="Compliant"/>
    <s v=""/>
    <s v="Compliant"/>
    <s v="Compliant"/>
    <x v="0"/>
    <n v="15994956"/>
    <n v="0"/>
    <n v="1337164"/>
    <n v="15994956"/>
    <n v="15994956"/>
    <s v="2017-2019-Dominican Republic-HIV/AIDS"/>
    <x v="0"/>
    <s v=""/>
    <s v="2017-2019-Dominican Republic"/>
    <s v="AC-00000"/>
    <s v="USD"/>
    <n v="1.1222085063404781"/>
    <n v="15994956"/>
    <n v="15994956"/>
    <n v="0"/>
    <n v="0"/>
    <n v="0"/>
    <n v="15994956"/>
    <n v="0"/>
    <n v="15994956"/>
    <n v="0"/>
    <n v="1337164"/>
    <s v="LAC"/>
    <x v="1"/>
    <d v="2018-11-20T00:00:00"/>
    <s v=""/>
    <s v=""/>
    <s v=""/>
    <x v="13"/>
    <d v="2018-12-21T00:00:00"/>
    <s v=""/>
    <s v=""/>
    <s v=""/>
    <x v="12"/>
    <d v="2018-02-07T00:00:00"/>
    <n v="10.566666666666666"/>
    <s v="AC-00000-Window 4"/>
    <x v="25"/>
    <x v="6"/>
    <s v="Focused"/>
    <x v="0"/>
  </r>
  <r>
    <s v="DOM-T-TT"/>
    <s v="2017-2019-Dominican Republic-Tuberculosis"/>
    <s v=""/>
    <s v=""/>
    <s v=""/>
    <s v="FR100-DOM-T"/>
    <s v="Tuberculosis"/>
    <s v="Tuberculosis"/>
    <x v="3"/>
    <s v="New Submission"/>
    <x v="0"/>
    <s v="Jose"/>
    <s v="Zeila"/>
    <s v="Spanish"/>
    <x v="3"/>
    <d v="2018-05-01T00:00:00"/>
    <n v="2679392"/>
    <n v="1291671"/>
    <n v="522777"/>
    <n v="4493840"/>
    <n v="0"/>
    <s v="Ministry of Public Health and Social Assistance of the Dominican Republic"/>
    <s v=""/>
    <s v=""/>
    <s v=""/>
    <s v=""/>
    <s v="Light"/>
    <s v="Compliant"/>
    <s v="Compliant"/>
    <s v="Compliant"/>
    <s v="Scenario 1: reselection of well-performing PR"/>
    <s v="Compliant"/>
    <s v="Compliant"/>
    <x v="0"/>
    <n v="4493840"/>
    <n v="0"/>
    <n v="585656"/>
    <n v="4493840"/>
    <n v="4493840"/>
    <s v="2017-2019-Dominican Republic-Tuberculosis"/>
    <x v="0"/>
    <s v=""/>
    <s v="2017-2019-Dominican Republic"/>
    <s v="AC-00000"/>
    <s v="USD"/>
    <n v="1.1222085063404781"/>
    <n v="4493840"/>
    <n v="4493840"/>
    <n v="2679392"/>
    <n v="1291671"/>
    <n v="522777"/>
    <n v="4493840"/>
    <n v="0"/>
    <n v="4493840"/>
    <n v="0"/>
    <n v="585656"/>
    <s v="LAC"/>
    <x v="1"/>
    <d v="2018-12-12T00:00:00"/>
    <s v=""/>
    <s v=""/>
    <s v=""/>
    <x v="18"/>
    <d v="2019-01-31T00:00:00"/>
    <s v=""/>
    <s v=""/>
    <s v=""/>
    <x v="17"/>
    <d v="2018-04-30T00:00:00"/>
    <n v="9.1999999999999993"/>
    <s v="AC-00000-Window 5"/>
    <x v="25"/>
    <x v="6"/>
    <s v="Focused"/>
    <x v="2"/>
  </r>
  <r>
    <s v="DZA-H-TT"/>
    <s v="2017-2019-Algeria-HIV/AIDS"/>
    <s v=""/>
    <s v=""/>
    <s v=""/>
    <s v="FR393-DZA-H"/>
    <s v="HIV/AIDS"/>
    <s v="HIV/AIDS"/>
    <x v="3"/>
    <s v="New Submission"/>
    <x v="0"/>
    <s v="Svetlana"/>
    <s v=""/>
    <s v="French"/>
    <x v="4"/>
    <d v="1899-12-30T00:00:00"/>
    <n v="0"/>
    <n v="0"/>
    <n v="0"/>
    <n v="0"/>
    <n v="0"/>
    <s v=""/>
    <s v=""/>
    <s v=""/>
    <s v=""/>
    <s v=""/>
    <s v="Light"/>
    <s v=""/>
    <s v=""/>
    <s v=""/>
    <s v=""/>
    <s v=""/>
    <s v=""/>
    <x v="0"/>
    <n v="0"/>
    <n v="0"/>
    <n v="0"/>
    <n v="2312936"/>
    <n v="2312936"/>
    <s v="2017-2019-Algeria-HIV/AIDS"/>
    <x v="0"/>
    <s v=""/>
    <s v="2017-2019-Algeria"/>
    <s v="AC-00000"/>
    <s v="USD"/>
    <n v="1.1222085063404781"/>
    <n v="2312936"/>
    <n v="2312936"/>
    <n v="0"/>
    <n v="0"/>
    <n v="0"/>
    <n v="0"/>
    <n v="0"/>
    <n v="0"/>
    <n v="0"/>
    <n v="0"/>
    <s v="MENA"/>
    <x v="1"/>
    <s v=""/>
    <s v=""/>
    <s v=""/>
    <s v=""/>
    <x v="2"/>
    <s v=""/>
    <s v=""/>
    <s v=""/>
    <s v=""/>
    <x v="2"/>
    <d v="2019-04-30T00:00:00"/>
    <n v="0"/>
    <s v="AC-00000-Remote (submission Apr 2019)"/>
    <x v="26"/>
    <x v="7"/>
    <s v="Focused"/>
    <x v="0"/>
  </r>
  <r>
    <s v="ECU-H-PC"/>
    <s v="2017-2019-Ecuador-HIV/AIDS"/>
    <s v=""/>
    <s v=""/>
    <s v=""/>
    <s v="FR40-ECU-H"/>
    <s v="HIV/AIDS"/>
    <s v="HIV/AIDS"/>
    <x v="0"/>
    <s v="New Submission"/>
    <x v="0"/>
    <s v="Jose"/>
    <s v="Zeila"/>
    <s v="Spanish"/>
    <x v="3"/>
    <d v="2018-05-01T00:00:00"/>
    <n v="0"/>
    <n v="0"/>
    <n v="0"/>
    <n v="5328421"/>
    <n v="0"/>
    <s v="To be selected"/>
    <s v=""/>
    <s v=""/>
    <s v=""/>
    <s v=""/>
    <s v="Light for PC"/>
    <s v="Compliant"/>
    <s v="Compliant"/>
    <s v="Compliant"/>
    <s v="N/A"/>
    <s v="Compliant"/>
    <s v="Compliant"/>
    <x v="0"/>
    <n v="5328421"/>
    <n v="0"/>
    <n v="0"/>
    <n v="5328421"/>
    <n v="5328421"/>
    <s v="2017-2019-Ecuador-HIV/AIDS"/>
    <x v="0"/>
    <s v=""/>
    <s v="2017-2019-Ecuador"/>
    <s v="AC-00000"/>
    <s v="USD"/>
    <n v="1.1222085063404781"/>
    <n v="5328421"/>
    <n v="5328421"/>
    <n v="0"/>
    <n v="0"/>
    <n v="0"/>
    <n v="5328421"/>
    <n v="0"/>
    <n v="5328421"/>
    <n v="0"/>
    <n v="0"/>
    <s v="LAC"/>
    <x v="1"/>
    <s v=""/>
    <s v=""/>
    <s v=""/>
    <s v=""/>
    <x v="2"/>
    <s v=""/>
    <s v=""/>
    <s v=""/>
    <s v=""/>
    <x v="2"/>
    <d v="2018-04-30T00:00:00"/>
    <n v="0"/>
    <s v="AC-00000-Window 5"/>
    <x v="27"/>
    <x v="6"/>
    <s v="Focused"/>
    <x v="0"/>
  </r>
  <r>
    <s v="EGY-C-TS"/>
    <s v="2017-2019-Egypt-HIV/AIDS"/>
    <s v="2017-2019-Egypt-Tuberculosis"/>
    <s v=""/>
    <s v=""/>
    <s v="FR534-EGY-C"/>
    <s v="HIV/AIDS, Tuberculosis"/>
    <s v="TB/HIV"/>
    <x v="5"/>
    <s v="New Submission"/>
    <x v="0"/>
    <s v="Svetlana"/>
    <s v="Zeila"/>
    <s v="English"/>
    <x v="8"/>
    <d v="2018-09-06T00:00:00"/>
    <n v="835404.35893557419"/>
    <n v="661408"/>
    <n v="561524"/>
    <n v="2058336"/>
    <n v="0"/>
    <s v="United Nations Development Program (UNDP)"/>
    <s v=""/>
    <s v=""/>
    <s v=""/>
    <s v=""/>
    <s v="Non-CCM"/>
    <s v=""/>
    <s v=""/>
    <s v=""/>
    <s v=""/>
    <s v=""/>
    <s v=""/>
    <x v="0"/>
    <n v="2058336"/>
    <n v="0"/>
    <n v="194414"/>
    <n v="2058336"/>
    <n v="2058336"/>
    <s v="2017-2019-Egypt-TB/HIV"/>
    <x v="0"/>
    <s v=""/>
    <s v="2017-2019-Egypt"/>
    <s v="AC-00000"/>
    <s v="USD"/>
    <n v="1.1222085063404781"/>
    <n v="2058336"/>
    <n v="2058336"/>
    <n v="835404.35893557419"/>
    <n v="661408"/>
    <n v="561524"/>
    <n v="2058336"/>
    <n v="0"/>
    <n v="2058336"/>
    <n v="0"/>
    <n v="194414"/>
    <s v="MENA"/>
    <x v="1"/>
    <d v="2019-02-21T00:00:00"/>
    <s v=""/>
    <s v=""/>
    <s v=""/>
    <x v="19"/>
    <d v="2019-03-22T00:00:00"/>
    <s v=""/>
    <s v=""/>
    <s v=""/>
    <x v="3"/>
    <d v="2018-09-30T00:00:00"/>
    <n v="5.7666666666666666"/>
    <s v="AC-00000-Remote Sept 2018"/>
    <x v="28"/>
    <x v="7"/>
    <s v="Focused"/>
    <x v="3"/>
  </r>
  <r>
    <s v="EMMIE-M-Full"/>
    <s v="2017-2019-Multicountry Americas EMMIE-Malaria"/>
    <s v=""/>
    <s v=""/>
    <s v=""/>
    <s v="FR358-MCEMMIE-M"/>
    <s v="Malaria"/>
    <s v="Malaria"/>
    <x v="4"/>
    <s v="New Submission"/>
    <x v="0"/>
    <s v="Oscar"/>
    <s v="Victoria"/>
    <s v="Spanish"/>
    <x v="2"/>
    <d v="2017-08-28T00:00:00"/>
    <n v="0"/>
    <n v="0"/>
    <n v="0"/>
    <n v="0"/>
    <n v="6000000"/>
    <s v="Interamerican Development Bank"/>
    <s v=""/>
    <s v=""/>
    <s v=""/>
    <s v=""/>
    <s v="Standard"/>
    <s v="Compliant"/>
    <s v="Compliant"/>
    <s v="Compliant"/>
    <s v="Standard"/>
    <s v="Compliant"/>
    <s v="Compliant"/>
    <x v="0"/>
    <n v="0"/>
    <n v="6000000"/>
    <n v="0"/>
    <n v="0"/>
    <n v="0"/>
    <s v="2017-2019-Multicountry Americas EMMIE-Malaria"/>
    <x v="1"/>
    <s v="Preidentified"/>
    <s v="2017-2019-Multicountry Americas EMMIE"/>
    <s v="AC-00000"/>
    <s v="USD"/>
    <n v="1.1222085063404781"/>
    <n v="0"/>
    <n v="0"/>
    <n v="0"/>
    <n v="0"/>
    <n v="0"/>
    <n v="0"/>
    <n v="6000000"/>
    <n v="0"/>
    <n v="6000000"/>
    <n v="0"/>
    <s v="LAC"/>
    <x v="1"/>
    <d v="2018-03-23T00:00:00"/>
    <s v=""/>
    <s v=""/>
    <s v=""/>
    <x v="20"/>
    <d v="2018-04-11T00:00:00"/>
    <s v=""/>
    <s v=""/>
    <s v=""/>
    <x v="14"/>
    <d v="2017-08-28T00:00:00"/>
    <n v="7.5333333333333332"/>
    <s v="AC-00000-Window 3"/>
    <x v="29"/>
    <x v="6"/>
    <s v="Focused"/>
    <x v="1"/>
  </r>
  <r>
    <s v="ERI-H-TCOE"/>
    <s v="2017-2019-Eritrea-HIV/AIDS"/>
    <s v=""/>
    <s v=""/>
    <s v=""/>
    <s v="FR285-ERI-H"/>
    <s v="HIV/AIDS"/>
    <s v="HIV/AIDS"/>
    <x v="1"/>
    <s v="New Submission"/>
    <x v="0"/>
    <s v="Svetlana"/>
    <s v="Victoria"/>
    <s v="English"/>
    <x v="1"/>
    <d v="2017-05-23T00:00:00"/>
    <n v="6544472.16021825"/>
    <n v="7634877.7611791641"/>
    <n v="7077323.3988825297"/>
    <n v="21256673.320279945"/>
    <n v="0"/>
    <s v="Ministry of Health"/>
    <s v=""/>
    <s v=""/>
    <s v=""/>
    <s v=""/>
    <s v="Standard"/>
    <s v="Compliant"/>
    <s v="Compliant"/>
    <s v="Compliant"/>
    <s v="Scenario 1: reselection of well-performing PR"/>
    <s v="Compliant"/>
    <s v="Compliant"/>
    <x v="0"/>
    <n v="21256673"/>
    <n v="0"/>
    <n v="0"/>
    <n v="17649811"/>
    <n v="21256673"/>
    <s v="2017-2019-Eritrea-HIV/AIDS"/>
    <x v="0"/>
    <s v=""/>
    <s v="2017-2019-Eritrea"/>
    <s v="AC-00000"/>
    <s v="USD"/>
    <n v="1.1222085063404781"/>
    <n v="17649811"/>
    <n v="21256673"/>
    <n v="6544472.16021825"/>
    <n v="7634877.7611791641"/>
    <n v="7077323.3988825297"/>
    <n v="21256673.320279945"/>
    <n v="0"/>
    <n v="21256673"/>
    <n v="0"/>
    <n v="0"/>
    <s v="MENA"/>
    <x v="0"/>
    <d v="2017-10-31T00:00:00"/>
    <s v=""/>
    <s v=""/>
    <s v=""/>
    <x v="9"/>
    <d v="2017-12-01T00:00:00"/>
    <s v=""/>
    <s v=""/>
    <s v=""/>
    <x v="0"/>
    <d v="2017-05-23T00:00:00"/>
    <n v="6.4"/>
    <s v="AC-00000-Window 2"/>
    <x v="30"/>
    <x v="7"/>
    <s v="Core"/>
    <x v="0"/>
  </r>
  <r>
    <s v="ERI-M-PC"/>
    <s v="2017-2019-Eritrea-Malaria"/>
    <s v=""/>
    <s v=""/>
    <s v=""/>
    <s v="FR41-ERI-M"/>
    <s v="Malaria"/>
    <s v="Malaria"/>
    <x v="0"/>
    <s v="New Submission"/>
    <x v="0"/>
    <s v="Svetlana"/>
    <s v="Victoria"/>
    <s v="English"/>
    <x v="0"/>
    <d v="2017-03-17T00:00:00"/>
    <n v="0"/>
    <n v="0"/>
    <n v="0"/>
    <n v="18043051"/>
    <n v="0"/>
    <s v="Ministry of Health"/>
    <s v=""/>
    <s v=""/>
    <s v=""/>
    <s v=""/>
    <s v="Light for PC"/>
    <s v=""/>
    <s v=""/>
    <s v="Compliant"/>
    <s v="N/A"/>
    <s v="Compliant"/>
    <s v="Compliant"/>
    <x v="0"/>
    <n v="18043051"/>
    <n v="0"/>
    <n v="0"/>
    <n v="21554342"/>
    <n v="18043051"/>
    <s v="2017-2019-Eritrea-Malaria"/>
    <x v="0"/>
    <s v=""/>
    <s v="2017-2019-Eritrea"/>
    <s v="AC-00000"/>
    <s v="USD"/>
    <n v="1.1222085063404781"/>
    <n v="21554342"/>
    <n v="18043051"/>
    <n v="0"/>
    <n v="0"/>
    <n v="0"/>
    <n v="18043051"/>
    <n v="0"/>
    <n v="18043051"/>
    <n v="0"/>
    <n v="0"/>
    <s v="MENA"/>
    <x v="0"/>
    <d v="2017-09-13T00:00:00"/>
    <s v=""/>
    <s v=""/>
    <s v=""/>
    <x v="7"/>
    <d v="2017-10-13T00:00:00"/>
    <s v=""/>
    <s v=""/>
    <s v=""/>
    <x v="8"/>
    <d v="2017-03-20T00:00:00"/>
    <n v="6.9"/>
    <s v="AC-00000-Window 1"/>
    <x v="30"/>
    <x v="7"/>
    <s v="Core"/>
    <x v="1"/>
  </r>
  <r>
    <s v="ERI-T-TCOE"/>
    <s v="2017-2019-Eritrea-Tuberculosis"/>
    <s v=""/>
    <s v=""/>
    <s v=""/>
    <s v="FR400-ERI-T"/>
    <s v="Tuberculosis"/>
    <s v="Tuberculosis"/>
    <x v="1"/>
    <s v="New Submission"/>
    <x v="0"/>
    <s v="Svetlana"/>
    <s v="Victoria"/>
    <s v="English"/>
    <x v="1"/>
    <d v="2017-05-23T00:00:00"/>
    <n v="1508576.6610000001"/>
    <n v="1420072.8596666665"/>
    <n v="1437986.6387499999"/>
    <n v="4366636.1594166663"/>
    <n v="0"/>
    <s v="Ministry of Health"/>
    <s v=""/>
    <s v=""/>
    <s v=""/>
    <s v=""/>
    <s v="Standard"/>
    <s v="Compliant"/>
    <s v="Compliant"/>
    <s v="Compliant"/>
    <s v="Scenario 1: reselection of well-performing PR"/>
    <s v="Compliant"/>
    <s v="Compliant"/>
    <x v="0"/>
    <n v="4366636"/>
    <n v="0"/>
    <n v="0"/>
    <n v="4462207"/>
    <n v="4366636"/>
    <s v="2017-2019-Eritrea-Tuberculosis"/>
    <x v="0"/>
    <s v=""/>
    <s v="2017-2019-Eritrea"/>
    <s v="AC-00000"/>
    <s v="USD"/>
    <n v="1.1222085063404781"/>
    <n v="4462207"/>
    <n v="4366636"/>
    <n v="1508576.6610000001"/>
    <n v="1420072.8596666665"/>
    <n v="1437986.6387499999"/>
    <n v="4366636.1594166663"/>
    <n v="0"/>
    <n v="4366636"/>
    <n v="0"/>
    <n v="0"/>
    <s v="MENA"/>
    <x v="0"/>
    <d v="2017-10-31T00:00:00"/>
    <s v=""/>
    <s v=""/>
    <s v=""/>
    <x v="9"/>
    <d v="2017-12-01T00:00:00"/>
    <s v=""/>
    <s v=""/>
    <s v=""/>
    <x v="0"/>
    <d v="2017-05-23T00:00:00"/>
    <n v="6.4"/>
    <s v="AC-00000-Window 2"/>
    <x v="30"/>
    <x v="7"/>
    <s v="Core"/>
    <x v="2"/>
  </r>
  <r>
    <s v="ETH-C-Full"/>
    <s v="2017-2019-Ethiopia-HIV/AIDS"/>
    <s v="2017-2019-Ethiopia-Tuberculosis"/>
    <s v=""/>
    <s v=""/>
    <s v="FR313-ETH-C"/>
    <s v="HIV/AIDS, Tuberculosis"/>
    <s v="TB/HIV"/>
    <x v="4"/>
    <s v="New Submission"/>
    <x v="0"/>
    <s v="Bianca"/>
    <s v="Will"/>
    <s v="English"/>
    <x v="1"/>
    <d v="2017-05-23T00:00:00"/>
    <n v="78496659.315933213"/>
    <n v="80487080.934085205"/>
    <n v="80775928.740454391"/>
    <n v="239759668.99047279"/>
    <n v="0"/>
    <s v="Federal Ministry of Health"/>
    <s v="Federal HIV and AIDS Prevention and Control Office"/>
    <s v=""/>
    <s v=""/>
    <s v=""/>
    <s v="Light"/>
    <s v=""/>
    <s v=""/>
    <s v="Compliant"/>
    <s v="Scenario 1: reselection of well-performing PR"/>
    <s v="Compliant"/>
    <s v="Compliant"/>
    <x v="0"/>
    <n v="239759669"/>
    <n v="0"/>
    <n v="5470000"/>
    <n v="245759669"/>
    <n v="239759669"/>
    <s v="2017-2019-Ethiopia-TB/HIV"/>
    <x v="0"/>
    <s v=""/>
    <s v="2017-2019-Ethiopia"/>
    <s v="AC-00000"/>
    <s v="USD"/>
    <n v="1.1222085063404781"/>
    <n v="245759669"/>
    <n v="239759669"/>
    <n v="78496659.315933213"/>
    <n v="80487080.934085205"/>
    <n v="80775928.740454391"/>
    <n v="239759668.99047279"/>
    <n v="0"/>
    <n v="239759669"/>
    <n v="0"/>
    <n v="5470000"/>
    <s v="HI Afr 2"/>
    <x v="2"/>
    <d v="2017-10-31T00:00:00"/>
    <s v=""/>
    <s v=""/>
    <s v=""/>
    <x v="9"/>
    <d v="2017-12-01T00:00:00"/>
    <s v=""/>
    <s v=""/>
    <s v=""/>
    <x v="0"/>
    <d v="2017-05-23T00:00:00"/>
    <n v="6.4"/>
    <s v="AC-00000-Window 2"/>
    <x v="31"/>
    <x v="8"/>
    <s v="High Impact"/>
    <x v="3"/>
  </r>
  <r>
    <s v="ETH-M-Full"/>
    <s v="2017-2019-Ethiopia-Malaria"/>
    <s v=""/>
    <s v=""/>
    <s v=""/>
    <s v="FR100-ETH-M"/>
    <s v="Malaria"/>
    <s v="Malaria"/>
    <x v="4"/>
    <s v="New Submission"/>
    <x v="0"/>
    <s v="Bianca"/>
    <s v="Will"/>
    <s v="English"/>
    <x v="1"/>
    <d v="2017-05-22T00:00:00"/>
    <n v="24544613"/>
    <n v="56400561"/>
    <n v="30904043"/>
    <n v="111849218"/>
    <n v="0"/>
    <s v="Federal Ministry of Health"/>
    <s v=""/>
    <s v=""/>
    <s v=""/>
    <s v=""/>
    <s v="Light"/>
    <s v=""/>
    <s v=""/>
    <s v="Compliant"/>
    <s v="Scenario 1: reselection of well-performing PR"/>
    <s v="Compliant"/>
    <s v="Compliant"/>
    <x v="0"/>
    <n v="111849218"/>
    <n v="0"/>
    <n v="17600000"/>
    <n v="129849218"/>
    <n v="111849218"/>
    <s v="2017-2019-Ethiopia-Malaria"/>
    <x v="0"/>
    <s v=""/>
    <s v="2017-2019-Ethiopia"/>
    <s v="AC-00000"/>
    <s v="USD"/>
    <n v="1.1222085063404781"/>
    <n v="129849218"/>
    <n v="111849218"/>
    <n v="24544613"/>
    <n v="56400561"/>
    <n v="30904043"/>
    <n v="111849218"/>
    <n v="0"/>
    <n v="111849218"/>
    <n v="0"/>
    <n v="17600000"/>
    <s v="HI Afr 2"/>
    <x v="2"/>
    <d v="2017-10-17T00:00:00"/>
    <s v=""/>
    <s v=""/>
    <s v=""/>
    <x v="14"/>
    <d v="2017-11-17T00:00:00"/>
    <s v=""/>
    <s v=""/>
    <s v=""/>
    <x v="13"/>
    <d v="2017-05-23T00:00:00"/>
    <n v="5.9333333333333336"/>
    <s v="AC-00000-Window 2"/>
    <x v="31"/>
    <x v="8"/>
    <s v="High Impact"/>
    <x v="1"/>
  </r>
  <r>
    <s v="ETH-S-Full"/>
    <s v="2017-2019-Ethiopia-RSSH"/>
    <s v=""/>
    <s v=""/>
    <s v=""/>
    <s v="FR268-ETH-S"/>
    <s v="RSSH"/>
    <s v="RSSH"/>
    <x v="4"/>
    <s v="New Submission"/>
    <x v="0"/>
    <s v="Bianca"/>
    <s v="Will"/>
    <s v="English"/>
    <x v="2"/>
    <d v="2017-08-28T00:00:00"/>
    <n v="8748804"/>
    <n v="10286381"/>
    <n v="4964815"/>
    <n v="24000000"/>
    <n v="0"/>
    <s v="Federal Ministry of Health"/>
    <s v=""/>
    <s v=""/>
    <s v=""/>
    <s v=""/>
    <s v="Light"/>
    <s v="Compliant"/>
    <s v="Compliant"/>
    <s v="Compliant"/>
    <s v="Light"/>
    <s v="Compliant"/>
    <s v="Compliant"/>
    <x v="0"/>
    <n v="24000000"/>
    <n v="0"/>
    <n v="2002639"/>
    <n v="0"/>
    <n v="24000000"/>
    <s v="2017-2019-Ethiopia-RSSH"/>
    <x v="0"/>
    <s v=""/>
    <s v="2017-2019-Ethiopia"/>
    <s v="AC-00000"/>
    <s v="USD"/>
    <n v="1.1222085063404781"/>
    <n v="0"/>
    <n v="24000000"/>
    <n v="8748804"/>
    <n v="10286381"/>
    <n v="4964815"/>
    <n v="24000000"/>
    <n v="0"/>
    <n v="24000000"/>
    <n v="0"/>
    <n v="2002639"/>
    <s v="HI Afr 2"/>
    <x v="2"/>
    <d v="2017-11-21T00:00:00"/>
    <s v=""/>
    <s v=""/>
    <s v=""/>
    <x v="6"/>
    <d v="2017-12-13T00:00:00"/>
    <s v=""/>
    <s v=""/>
    <s v=""/>
    <x v="7"/>
    <d v="2017-08-28T00:00:00"/>
    <n v="3.5666666666666669"/>
    <s v="AC-00000-Window 3"/>
    <x v="31"/>
    <x v="8"/>
    <s v="High Impact"/>
    <x v="4"/>
  </r>
  <r>
    <s v="GAB-T-PC"/>
    <s v="2017-2019-Gabon-Tuberculosis"/>
    <s v=""/>
    <s v=""/>
    <s v=""/>
    <s v="FR42-GAB-T"/>
    <s v="Tuberculosis"/>
    <s v="Tuberculosis"/>
    <x v="0"/>
    <s v="New Submission"/>
    <x v="1"/>
    <s v="Svetlana"/>
    <s v="Rosalie"/>
    <s v="French"/>
    <x v="3"/>
    <d v="2018-04-30T00:00:00"/>
    <n v="0"/>
    <n v="0"/>
    <n v="0"/>
    <n v="1247540"/>
    <n v="0"/>
    <s v="Centre de recherches _x000a_médicales de Lambaréné - CERMEL_x000a_"/>
    <s v=""/>
    <s v=""/>
    <s v=""/>
    <s v=""/>
    <s v="Light for PC"/>
    <s v="Compliant"/>
    <s v="Compliant"/>
    <s v="Compliant"/>
    <s v=""/>
    <s v="Compliant"/>
    <s v="Compliant"/>
    <x v="2"/>
    <n v="0"/>
    <n v="0"/>
    <n v="0"/>
    <n v="1247540"/>
    <n v="1247540"/>
    <s v="2017-2019-Gabon-Tuberculosis"/>
    <x v="0"/>
    <s v=""/>
    <s v="2017-2019-Gabon"/>
    <s v="AC-00000"/>
    <s v="EUR"/>
    <n v="1.1222085063404781"/>
    <n v="1400000"/>
    <n v="1400000"/>
    <n v="0"/>
    <n v="0"/>
    <n v="0"/>
    <n v="1400000"/>
    <n v="0"/>
    <n v="0"/>
    <n v="0"/>
    <n v="0"/>
    <s v="CA"/>
    <x v="1"/>
    <s v=""/>
    <s v=""/>
    <s v=""/>
    <s v=""/>
    <x v="2"/>
    <s v=""/>
    <s v=""/>
    <s v=""/>
    <s v=""/>
    <x v="2"/>
    <d v="2018-04-30T00:00:00"/>
    <n v="0"/>
    <s v="AC-00000-Window 5"/>
    <x v="32"/>
    <x v="3"/>
    <s v="Focused"/>
    <x v="2"/>
  </r>
  <r>
    <s v="GAB-T-Full-Resub"/>
    <s v="2017-2019-Gabon-Tuberculosis"/>
    <s v=""/>
    <s v=""/>
    <s v=""/>
    <s v="FR42-GAB-T-01"/>
    <s v="Tuberculosis"/>
    <s v="Tuberculosis"/>
    <x v="4"/>
    <s v="Resubmission"/>
    <x v="0"/>
    <s v="Svetlana"/>
    <s v="Rosalie"/>
    <s v="French"/>
    <x v="9"/>
    <d v="2018-10-31T00:00:00"/>
    <n v="337976"/>
    <n v="424874"/>
    <n v="484690"/>
    <n v="1247540"/>
    <n v="0"/>
    <s v="CERMEL"/>
    <s v=""/>
    <s v=""/>
    <s v=""/>
    <s v=""/>
    <s v=""/>
    <s v=""/>
    <s v=""/>
    <s v=""/>
    <s v=""/>
    <s v=""/>
    <s v=""/>
    <x v="0"/>
    <n v="1247540"/>
    <n v="0"/>
    <n v="0"/>
    <n v="1247540"/>
    <n v="1247540"/>
    <s v="2017-2019-Gabon-Tuberculosis"/>
    <x v="0"/>
    <s v=""/>
    <s v="2017-2019-Gabon"/>
    <s v="AC-00000"/>
    <s v="EUR"/>
    <n v="1.1222085063404781"/>
    <n v="1400000"/>
    <n v="1400000"/>
    <n v="379279.54213892942"/>
    <n v="476797.21692290431"/>
    <n v="543923.24093816627"/>
    <n v="1400000"/>
    <n v="0"/>
    <n v="1400000"/>
    <n v="0"/>
    <n v="0"/>
    <s v="CA"/>
    <x v="1"/>
    <s v=""/>
    <s v=""/>
    <s v=""/>
    <s v=""/>
    <x v="21"/>
    <s v=""/>
    <s v=""/>
    <s v=""/>
    <s v=""/>
    <x v="18"/>
    <d v="2018-11-30T00:00:00"/>
    <n v="5.4666666666666668"/>
    <s v="AC-00000-Remote Nov 2018"/>
    <x v="32"/>
    <x v="3"/>
    <s v="Focused"/>
    <x v="2"/>
  </r>
  <r>
    <s v="GEO-H-PC"/>
    <s v="2017-2019-Georgia-HIV/AIDS"/>
    <s v=""/>
    <s v=""/>
    <s v=""/>
    <s v="FR46-GEO-H"/>
    <s v="HIV/AIDS"/>
    <s v="HIV/AIDS"/>
    <x v="0"/>
    <s v="New Submission"/>
    <x v="0"/>
    <s v="Oscar"/>
    <s v="Rosalie"/>
    <s v="English"/>
    <x v="6"/>
    <d v="2018-08-06T00:00:00"/>
    <n v="0"/>
    <n v="0"/>
    <n v="0"/>
    <n v="9348442"/>
    <n v="0"/>
    <s v="National Center for Disease Control and Public Health"/>
    <s v=""/>
    <s v=""/>
    <s v=""/>
    <s v=""/>
    <s v="Light for PC"/>
    <s v=""/>
    <s v=""/>
    <s v=""/>
    <s v=""/>
    <s v=""/>
    <s v=""/>
    <x v="0"/>
    <n v="9348442"/>
    <n v="0"/>
    <n v="0"/>
    <n v="8412986"/>
    <n v="8412986"/>
    <s v="2017-2019-Georgia-HIV/AIDS"/>
    <x v="0"/>
    <s v=""/>
    <s v="2017-2019-Georgia"/>
    <s v="AC-00000"/>
    <s v="USD"/>
    <n v="1.1222085063404781"/>
    <n v="8412986"/>
    <n v="8412986"/>
    <n v="0"/>
    <n v="0"/>
    <n v="0"/>
    <n v="9348442"/>
    <n v="0"/>
    <n v="9348442"/>
    <n v="0"/>
    <n v="0"/>
    <s v="EECA"/>
    <x v="1"/>
    <s v=""/>
    <s v=""/>
    <s v=""/>
    <s v=""/>
    <x v="21"/>
    <s v=""/>
    <s v=""/>
    <s v=""/>
    <s v=""/>
    <x v="18"/>
    <d v="2018-08-06T00:00:00"/>
    <n v="9.3333333333333339"/>
    <s v="AC-00000-Window 6"/>
    <x v="33"/>
    <x v="2"/>
    <s v="Focused"/>
    <x v="0"/>
  </r>
  <r>
    <s v="GEO-T-PC"/>
    <s v="2017-2019-Georgia-Tuberculosis"/>
    <s v=""/>
    <s v=""/>
    <s v=""/>
    <s v="FR47-GEO-T"/>
    <s v="Tuberculosis"/>
    <s v="Tuberculosis"/>
    <x v="0"/>
    <s v="New Submission"/>
    <x v="0"/>
    <s v="Oscar"/>
    <s v="Rosalie"/>
    <s v="English"/>
    <x v="6"/>
    <d v="2018-08-06T00:00:00"/>
    <n v="0"/>
    <n v="0"/>
    <n v="0"/>
    <n v="6239620"/>
    <n v="0"/>
    <s v="National Center for Disease Control and Public Health"/>
    <s v=""/>
    <s v=""/>
    <s v=""/>
    <s v=""/>
    <s v="Light for PC"/>
    <s v=""/>
    <s v=""/>
    <s v=""/>
    <s v=""/>
    <s v=""/>
    <s v=""/>
    <x v="0"/>
    <n v="6239620"/>
    <n v="0"/>
    <n v="0"/>
    <n v="7175076"/>
    <n v="7175076"/>
    <s v="2017-2019-Georgia-Tuberculosis"/>
    <x v="0"/>
    <s v=""/>
    <s v="2017-2019-Georgia"/>
    <s v="AC-00000"/>
    <s v="USD"/>
    <n v="1.1222085063404781"/>
    <n v="7175076"/>
    <n v="7175076"/>
    <n v="0"/>
    <n v="0"/>
    <n v="0"/>
    <n v="6239620"/>
    <n v="0"/>
    <n v="6239620"/>
    <n v="0"/>
    <n v="0"/>
    <s v="EECA"/>
    <x v="1"/>
    <s v=""/>
    <s v=""/>
    <s v=""/>
    <s v=""/>
    <x v="2"/>
    <s v=""/>
    <s v=""/>
    <s v=""/>
    <s v=""/>
    <x v="2"/>
    <d v="2018-08-06T00:00:00"/>
    <n v="0"/>
    <s v="AC-00000-Window 6"/>
    <x v="33"/>
    <x v="2"/>
    <s v="Focused"/>
    <x v="2"/>
  </r>
  <r>
    <s v="GHA-C-TMC"/>
    <s v="2017-2019-Ghana-HIV/AIDS"/>
    <s v="2017-2019-Ghana-Tuberculosis"/>
    <s v=""/>
    <s v=""/>
    <s v="FR222-GHA-C"/>
    <s v="HIV/AIDS, Tuberculosis"/>
    <s v="TB/HIV"/>
    <x v="2"/>
    <s v="New Submission"/>
    <x v="0"/>
    <s v="Bianca"/>
    <s v="Josefina"/>
    <s v="English"/>
    <x v="1"/>
    <d v="2017-05-23T00:00:00"/>
    <n v="27154354.500809465"/>
    <n v="25855191.058652189"/>
    <n v="25096856.230303183"/>
    <n v="78106401.789764836"/>
    <n v="0"/>
    <s v="MOH/GHS"/>
    <s v="WAPCAS"/>
    <s v=""/>
    <s v=""/>
    <s v=""/>
    <s v="Standard"/>
    <s v=""/>
    <s v=""/>
    <s v=""/>
    <s v=""/>
    <s v=""/>
    <s v=""/>
    <x v="0"/>
    <n v="78106402"/>
    <n v="0"/>
    <n v="7329912"/>
    <n v="82449218"/>
    <n v="83948423"/>
    <s v="2017-2019-Ghana-TB/HIV"/>
    <x v="0"/>
    <s v=""/>
    <s v="2017-2019-Ghana"/>
    <s v="AC-00000"/>
    <s v="USD"/>
    <n v="1.1222085063404781"/>
    <n v="82449218"/>
    <n v="83948423"/>
    <n v="27154354.500809465"/>
    <n v="25855191.058652189"/>
    <n v="25096856.230303183"/>
    <n v="78106401.789764836"/>
    <n v="0"/>
    <n v="78106402"/>
    <n v="0"/>
    <n v="7329912"/>
    <s v="HI Afr 1"/>
    <x v="2"/>
    <d v="2017-12-07T00:00:00"/>
    <s v=""/>
    <s v=""/>
    <s v=""/>
    <x v="5"/>
    <d v="2018-01-12T00:00:00"/>
    <s v=""/>
    <s v=""/>
    <s v=""/>
    <x v="6"/>
    <d v="2017-05-23T00:00:00"/>
    <n v="7.8"/>
    <s v="AC-00000-Window 2"/>
    <x v="34"/>
    <x v="4"/>
    <s v="High Impact"/>
    <x v="3"/>
  </r>
  <r>
    <s v="GHA-M-TMC"/>
    <s v="2017-2019-Ghana-Malaria"/>
    <s v=""/>
    <s v=""/>
    <s v=""/>
    <s v="FR218-GHA-M"/>
    <s v="Malaria"/>
    <s v="Malaria"/>
    <x v="2"/>
    <s v="New Submission"/>
    <x v="0"/>
    <s v="Bianca"/>
    <s v="Josefina"/>
    <s v="English"/>
    <x v="1"/>
    <d v="2017-05-23T00:00:00"/>
    <n v="50517484.651896045"/>
    <n v="37598947.164872244"/>
    <n v="27757804.799725585"/>
    <n v="115874236.61649388"/>
    <n v="0"/>
    <s v="GHS"/>
    <s v="AGAMaL"/>
    <s v=""/>
    <s v=""/>
    <s v=""/>
    <s v="Standard"/>
    <s v=""/>
    <s v=""/>
    <s v=""/>
    <s v=""/>
    <s v=""/>
    <s v=""/>
    <x v="0"/>
    <n v="115874237"/>
    <n v="0"/>
    <n v="9574131"/>
    <n v="111531421"/>
    <n v="110032216"/>
    <s v="2017-2019-Ghana-Malaria"/>
    <x v="0"/>
    <s v=""/>
    <s v="2017-2019-Ghana"/>
    <s v="AC-00000"/>
    <s v="USD"/>
    <n v="1.1222085063404781"/>
    <n v="111531421"/>
    <n v="110032216"/>
    <n v="50517484.651896045"/>
    <n v="37598947.164872244"/>
    <n v="27757804.799725585"/>
    <n v="115874236.61649388"/>
    <n v="0"/>
    <n v="115874237"/>
    <n v="0"/>
    <n v="9574131"/>
    <s v="HI Afr 1"/>
    <x v="2"/>
    <d v="2017-12-07T00:00:00"/>
    <s v=""/>
    <s v=""/>
    <s v=""/>
    <x v="5"/>
    <d v="2018-01-12T00:00:00"/>
    <s v=""/>
    <s v=""/>
    <s v=""/>
    <x v="6"/>
    <d v="2017-05-23T00:00:00"/>
    <n v="7.8"/>
    <s v="AC-00000-Window 2"/>
    <x v="34"/>
    <x v="4"/>
    <s v="High Impact"/>
    <x v="1"/>
  </r>
  <r>
    <s v="GIN-H-PC"/>
    <s v="2017-2019-Guinea-HIV/AIDS"/>
    <s v=""/>
    <s v=""/>
    <s v=""/>
    <s v="FR50-GIN-H"/>
    <s v="HIV/AIDS"/>
    <s v="HIV/AIDS"/>
    <x v="0"/>
    <s v="New Submission"/>
    <x v="0"/>
    <s v="Svetlana"/>
    <s v="Mariluz "/>
    <s v="French"/>
    <x v="0"/>
    <d v="2017-03-20T00:00:00"/>
    <n v="0"/>
    <n v="0"/>
    <n v="0"/>
    <n v="40598457"/>
    <n v="0"/>
    <s v="Secrétariat Executif du Comité National de Lutte contre le Sida (SE/CNLS)"/>
    <s v="Population Services International (PSI)"/>
    <s v=""/>
    <s v=""/>
    <s v=""/>
    <s v="Light for PC"/>
    <s v=""/>
    <s v=""/>
    <s v="Compliant"/>
    <s v="N/A"/>
    <s v="ASP"/>
    <s v="Compliant"/>
    <x v="0"/>
    <n v="40598457"/>
    <n v="0"/>
    <n v="0"/>
    <n v="40598457"/>
    <n v="39998457"/>
    <s v="2017-2019-Guinea-HIV/AIDS"/>
    <x v="0"/>
    <s v=""/>
    <s v="2017-2019-Guinea"/>
    <s v="AC-00000"/>
    <s v="USD"/>
    <n v="1.1222085063404781"/>
    <n v="40598457"/>
    <n v="39998457"/>
    <n v="0"/>
    <n v="0"/>
    <n v="0"/>
    <n v="40598457"/>
    <n v="0"/>
    <n v="40598457"/>
    <n v="0"/>
    <n v="0"/>
    <s v="WA"/>
    <x v="0"/>
    <d v="2018-01-24T00:00:00"/>
    <d v="2017-12-07T00:00:00"/>
    <s v=""/>
    <s v=""/>
    <x v="5"/>
    <d v="2018-02-23T00:00:00"/>
    <d v="2018-01-12T00:00:00"/>
    <s v=""/>
    <s v=""/>
    <x v="6"/>
    <d v="2017-03-20T00:00:00"/>
    <n v="9.9333333333333336"/>
    <s v="AC-00000-Window 1"/>
    <x v="35"/>
    <x v="9"/>
    <s v="Core"/>
    <x v="0"/>
  </r>
  <r>
    <s v="GIN-M-PC"/>
    <s v="2017-2019-Guinea-Malaria"/>
    <s v=""/>
    <s v=""/>
    <s v=""/>
    <s v="FR51-GIN-M"/>
    <s v="Malaria"/>
    <s v="Malaria"/>
    <x v="0"/>
    <s v="New Submission"/>
    <x v="0"/>
    <s v="Svetlana"/>
    <s v="Mariluz "/>
    <s v="French"/>
    <x v="0"/>
    <d v="2017-03-20T00:00:00"/>
    <n v="0"/>
    <n v="0"/>
    <n v="0"/>
    <n v="55663302"/>
    <n v="0"/>
    <s v="Catholic Relief Services (CRS)"/>
    <s v=""/>
    <s v=""/>
    <s v=""/>
    <s v=""/>
    <s v="Light for PC"/>
    <s v=""/>
    <s v=""/>
    <s v="Compliant"/>
    <s v="N/A"/>
    <s v="ASP"/>
    <s v="Compliant"/>
    <x v="0"/>
    <n v="55663302"/>
    <n v="0"/>
    <n v="0"/>
    <n v="56663302"/>
    <n v="55663302"/>
    <s v="2017-2019-Guinea-Malaria"/>
    <x v="0"/>
    <s v=""/>
    <s v="2017-2019-Guinea"/>
    <s v="AC-00000"/>
    <s v="USD"/>
    <n v="1.1222085063404781"/>
    <n v="56663302"/>
    <n v="55663302"/>
    <n v="0"/>
    <n v="0"/>
    <n v="0"/>
    <n v="55663302"/>
    <n v="0"/>
    <n v="55663302"/>
    <n v="0"/>
    <n v="0"/>
    <s v="WA"/>
    <x v="0"/>
    <d v="2017-09-13T00:00:00"/>
    <s v=""/>
    <s v=""/>
    <s v=""/>
    <x v="7"/>
    <d v="2017-10-13T00:00:00"/>
    <s v=""/>
    <s v=""/>
    <s v=""/>
    <x v="8"/>
    <d v="2017-03-20T00:00:00"/>
    <n v="6.9"/>
    <s v="AC-00000-Window 1"/>
    <x v="35"/>
    <x v="9"/>
    <s v="Core"/>
    <x v="1"/>
  </r>
  <r>
    <s v="GIN-T-TCOE"/>
    <s v="2017-2019-Guinea-Tuberculosis"/>
    <s v=""/>
    <s v=""/>
    <s v=""/>
    <s v="FR260-GIN-T"/>
    <s v="Tuberculosis"/>
    <s v="Tuberculosis"/>
    <x v="1"/>
    <s v="New Submission"/>
    <x v="0"/>
    <s v="Svetlana"/>
    <s v="Mariluz"/>
    <s v="French"/>
    <x v="1"/>
    <d v="2017-05-23T00:00:00"/>
    <n v="2722840"/>
    <n v="2573025"/>
    <n v="2454739"/>
    <n v="7750605"/>
    <n v="0"/>
    <s v="Plan International"/>
    <s v=""/>
    <s v=""/>
    <s v=""/>
    <s v=""/>
    <s v="Light"/>
    <s v="Compliant"/>
    <s v="Compliant"/>
    <s v="Compliant"/>
    <s v="N/A"/>
    <s v="ASP"/>
    <s v="Compliant"/>
    <x v="0"/>
    <n v="7750605"/>
    <n v="0"/>
    <n v="0"/>
    <n v="6750605"/>
    <n v="8350605"/>
    <s v="2017-2019-Guinea-Tuberculosis"/>
    <x v="0"/>
    <s v=""/>
    <s v="2017-2019-Guinea"/>
    <s v="AC-00000"/>
    <s v="USD"/>
    <n v="1.1222085063404781"/>
    <n v="6750605"/>
    <n v="8350605"/>
    <n v="2722840"/>
    <n v="2573025"/>
    <n v="2454739"/>
    <n v="7750605"/>
    <n v="0"/>
    <n v="7750605"/>
    <n v="0"/>
    <n v="0"/>
    <s v="WA"/>
    <x v="0"/>
    <d v="2017-12-07T00:00:00"/>
    <s v=""/>
    <s v=""/>
    <s v=""/>
    <x v="5"/>
    <d v="2018-01-12T00:00:00"/>
    <s v=""/>
    <s v=""/>
    <s v=""/>
    <x v="6"/>
    <d v="2017-05-23T00:00:00"/>
    <n v="7.8"/>
    <s v="AC-00000-Window 2"/>
    <x v="35"/>
    <x v="9"/>
    <s v="Core"/>
    <x v="2"/>
  </r>
  <r>
    <s v="GMB-C-PC"/>
    <s v="2017-2019-Gambia-HIV/AIDS"/>
    <s v="2017-2019-Gambia-Tuberculosis"/>
    <s v=""/>
    <s v=""/>
    <s v="FR204-GMB-C"/>
    <s v="HIV/AIDS, Tuberculosis"/>
    <s v="TB/HIV"/>
    <x v="0"/>
    <s v="New Submission"/>
    <x v="0"/>
    <s v="Svetlana"/>
    <s v="Mariluz "/>
    <s v="English"/>
    <x v="0"/>
    <d v="2017-03-20T00:00:00"/>
    <n v="0"/>
    <n v="0"/>
    <n v="0"/>
    <n v="14063769"/>
    <n v="0"/>
    <s v="National Aids Secretariat"/>
    <s v="ActionAid International The Gambia"/>
    <s v=""/>
    <s v=""/>
    <s v=""/>
    <s v="Light for PC"/>
    <s v=""/>
    <s v=""/>
    <s v="Compliant"/>
    <s v="Scenario 1: reselection of well-performing PR"/>
    <s v="Compliant"/>
    <s v="Compliant"/>
    <x v="0"/>
    <n v="14063769"/>
    <n v="0"/>
    <n v="0"/>
    <n v="12665790"/>
    <n v="14063769"/>
    <s v="2017-2019-Gambia-TB/HIV"/>
    <x v="0"/>
    <s v=""/>
    <s v="2017-2019-Gambia"/>
    <s v="AC-00000"/>
    <s v="USD"/>
    <n v="1.1222085063404781"/>
    <n v="12665790"/>
    <n v="14063769"/>
    <n v="0"/>
    <n v="0"/>
    <n v="0"/>
    <n v="14063769"/>
    <n v="0"/>
    <n v="14063769"/>
    <n v="0"/>
    <n v="0"/>
    <s v="WA"/>
    <x v="1"/>
    <d v="2017-10-31T00:00:00"/>
    <s v=""/>
    <s v=""/>
    <s v=""/>
    <x v="9"/>
    <d v="2017-12-01T00:00:00"/>
    <s v=""/>
    <s v=""/>
    <s v=""/>
    <x v="0"/>
    <d v="2017-03-20T00:00:00"/>
    <n v="8.5333333333333332"/>
    <s v="AC-00000-Window 1"/>
    <x v="36"/>
    <x v="9"/>
    <s v="Focused"/>
    <x v="3"/>
  </r>
  <r>
    <s v="GMB-M-PC"/>
    <s v="2017-2019-Gambia-Malaria"/>
    <s v=""/>
    <s v=""/>
    <s v=""/>
    <s v="FR45-GMB-M"/>
    <s v="Malaria"/>
    <s v="Malaria"/>
    <x v="0"/>
    <s v="New Submission"/>
    <x v="0"/>
    <s v="Svetlana"/>
    <s v="Mariluz "/>
    <s v="English"/>
    <x v="0"/>
    <d v="2017-03-20T00:00:00"/>
    <n v="0"/>
    <n v="0"/>
    <n v="0"/>
    <n v="13895813"/>
    <n v="0"/>
    <s v="Ministry of Health"/>
    <s v="Catholic Relief Services (CRS)"/>
    <s v=""/>
    <s v=""/>
    <s v=""/>
    <s v="Light for PC"/>
    <s v=""/>
    <s v=""/>
    <s v="Compliant"/>
    <s v="Scenario 1: reselection of well-performing PR"/>
    <s v="Compliant"/>
    <s v="Compliant"/>
    <x v="0"/>
    <n v="13895813"/>
    <n v="0"/>
    <n v="0"/>
    <n v="15293792"/>
    <n v="13895813"/>
    <s v="2017-2019-Gambia-Malaria"/>
    <x v="0"/>
    <s v=""/>
    <s v="2017-2019-Gambia"/>
    <s v="AC-00000"/>
    <s v="USD"/>
    <n v="1.1222085063404781"/>
    <n v="15293792"/>
    <n v="13895813"/>
    <n v="0"/>
    <n v="0"/>
    <n v="0"/>
    <n v="13895813"/>
    <n v="0"/>
    <n v="13895813"/>
    <n v="0"/>
    <n v="0"/>
    <s v="WA"/>
    <x v="1"/>
    <d v="2018-04-18T00:00:00"/>
    <s v=""/>
    <s v=""/>
    <s v=""/>
    <x v="1"/>
    <d v="2018-05-28T00:00:00"/>
    <s v=""/>
    <s v=""/>
    <s v=""/>
    <x v="1"/>
    <d v="2017-03-20T00:00:00"/>
    <n v="14.466666666666667"/>
    <s v="AC-00000-Window 1"/>
    <x v="36"/>
    <x v="9"/>
    <s v="Focused"/>
    <x v="1"/>
  </r>
  <r>
    <s v="GNB-C-PC"/>
    <s v="2017-2019-Guinea-Bissau-HIV/AIDS"/>
    <s v="2017-2019-Guinea-Bissau-Tuberculosis"/>
    <s v=""/>
    <s v=""/>
    <s v="FR277-GNB-C"/>
    <s v="HIV/AIDS, Tuberculosis"/>
    <s v="TB/HIV"/>
    <x v="0"/>
    <s v="New Submission"/>
    <x v="0"/>
    <s v="Svetlana"/>
    <s v="Mariluz "/>
    <s v="Portugese"/>
    <x v="0"/>
    <d v="2017-03-20T00:00:00"/>
    <n v="0"/>
    <n v="0"/>
    <n v="0"/>
    <n v="13484471"/>
    <n v="0"/>
    <s v="CG-PNDS (Ministry of Health)"/>
    <s v=""/>
    <s v=""/>
    <s v=""/>
    <s v=""/>
    <s v="Light for PC"/>
    <s v=""/>
    <s v=""/>
    <s v="Compliant"/>
    <s v="N/A"/>
    <s v="ASP"/>
    <s v="Compliant"/>
    <x v="0"/>
    <n v="13484471"/>
    <n v="0"/>
    <n v="0"/>
    <n v="12039369"/>
    <n v="13484471"/>
    <s v="2017-2019-Guinea-Bissau-TB/HIV"/>
    <x v="0"/>
    <s v=""/>
    <s v="2017-2019-Guinea-Bissau"/>
    <s v="AC-00000"/>
    <s v="EUR"/>
    <n v="1.1222085063404781"/>
    <n v="13510682.302771855"/>
    <n v="15132388.059701493"/>
    <n v="0"/>
    <n v="0"/>
    <n v="0"/>
    <n v="15132388.059701493"/>
    <n v="0"/>
    <n v="15132388.059701493"/>
    <n v="0"/>
    <n v="0"/>
    <s v="WA"/>
    <x v="0"/>
    <d v="2017-09-13T00:00:00"/>
    <s v=""/>
    <s v=""/>
    <s v=""/>
    <x v="7"/>
    <d v="2017-10-13T00:00:00"/>
    <s v=""/>
    <s v=""/>
    <s v=""/>
    <x v="8"/>
    <d v="2017-03-20T00:00:00"/>
    <n v="6.9"/>
    <s v="AC-00000-Window 1"/>
    <x v="37"/>
    <x v="9"/>
    <s v="Core"/>
    <x v="3"/>
  </r>
  <r>
    <s v="GNB-M-PC"/>
    <s v="2017-2019-Guinea-Bissau-Malaria"/>
    <s v=""/>
    <s v=""/>
    <s v=""/>
    <s v="FR54-GNB-M"/>
    <s v="Malaria"/>
    <s v="Malaria"/>
    <x v="0"/>
    <s v="New Submission"/>
    <x v="0"/>
    <s v="Svetlana"/>
    <s v="Mariluz "/>
    <s v="Portugese"/>
    <x v="0"/>
    <d v="2017-03-20T00:00:00"/>
    <n v="0"/>
    <n v="0"/>
    <n v="0"/>
    <n v="16128277"/>
    <n v="0"/>
    <s v="United Nations Development Programme (UNDP)"/>
    <s v=""/>
    <s v=""/>
    <s v=""/>
    <s v=""/>
    <s v="Light for PC"/>
    <s v=""/>
    <s v=""/>
    <s v="Compliant"/>
    <s v="N/A"/>
    <s v="ASP"/>
    <s v="Compliant"/>
    <x v="0"/>
    <n v="16128277"/>
    <n v="0"/>
    <n v="0"/>
    <n v="17573379"/>
    <n v="16128277"/>
    <s v="2017-2019-Guinea-Bissau-Malaria"/>
    <x v="0"/>
    <s v=""/>
    <s v="2017-2019-Guinea-Bissau"/>
    <s v="AC-00000"/>
    <s v="EUR"/>
    <n v="1.1222085063404781"/>
    <n v="19720995.398945123"/>
    <n v="18099289.642015487"/>
    <n v="0"/>
    <n v="0"/>
    <n v="0"/>
    <n v="18099289.642015487"/>
    <n v="0"/>
    <n v="18099289.642015487"/>
    <n v="0"/>
    <n v="0"/>
    <s v="WA"/>
    <x v="0"/>
    <d v="2017-09-13T00:00:00"/>
    <s v=""/>
    <s v=""/>
    <s v=""/>
    <x v="7"/>
    <d v="2017-10-13T00:00:00"/>
    <s v=""/>
    <s v=""/>
    <s v=""/>
    <x v="8"/>
    <d v="2017-03-20T00:00:00"/>
    <n v="6.9"/>
    <s v="AC-00000-Window 1"/>
    <x v="37"/>
    <x v="9"/>
    <s v="Core"/>
    <x v="1"/>
  </r>
  <r>
    <s v="GTM-H-Full"/>
    <s v="2017-2019-Guatemala-HIV/AIDS"/>
    <s v=""/>
    <s v=""/>
    <s v=""/>
    <s v="FR100-GTM-H"/>
    <s v="HIV/AIDS"/>
    <s v="HIV/AIDS"/>
    <x v="4"/>
    <s v="New Submission"/>
    <x v="1"/>
    <s v="Oscar"/>
    <s v="Mariluz"/>
    <s v="Spanish"/>
    <x v="2"/>
    <d v="2017-08-29T00:00:00"/>
    <n v="6788333"/>
    <n v="6802531"/>
    <n v="6079698"/>
    <n v="19670562"/>
    <n v="0"/>
    <s v="Instituto de Nutricion de Centroamerica y Panama (INCAP)"/>
    <s v=""/>
    <s v=""/>
    <s v=""/>
    <s v=""/>
    <s v="Light"/>
    <s v="Compliant"/>
    <s v="Compliant"/>
    <s v="Compliant"/>
    <s v="Scenario 2: selection of new PR"/>
    <s v="Compliant"/>
    <s v="Compliant"/>
    <x v="1"/>
    <n v="0"/>
    <n v="0"/>
    <n v="0"/>
    <n v="19773326"/>
    <n v="19773326"/>
    <s v="2017-2019-Guatemala-HIV/AIDS"/>
    <x v="0"/>
    <s v=""/>
    <s v="2017-2019-Guatemala"/>
    <s v="AC-00000"/>
    <s v="USD"/>
    <n v="1.1222085063404781"/>
    <n v="19773326"/>
    <n v="19773326"/>
    <n v="6788333"/>
    <n v="6802531"/>
    <n v="6079698"/>
    <n v="19670562"/>
    <n v="0"/>
    <n v="0"/>
    <n v="0"/>
    <n v="0"/>
    <s v="LAC"/>
    <x v="0"/>
    <s v=""/>
    <s v=""/>
    <s v=""/>
    <s v=""/>
    <x v="2"/>
    <s v=""/>
    <s v=""/>
    <s v=""/>
    <s v=""/>
    <x v="2"/>
    <d v="2017-08-28T00:00:00"/>
    <n v="0"/>
    <s v="AC-00000-Window 3"/>
    <x v="38"/>
    <x v="6"/>
    <s v="Core"/>
    <x v="0"/>
  </r>
  <r>
    <s v="GTM-H-Full-Resub"/>
    <s v="2017-2019-Guatemala-HIV/AIDS"/>
    <s v=""/>
    <s v=""/>
    <s v=""/>
    <s v="FR100-GTM-H-01"/>
    <s v="HIV/AIDS"/>
    <s v="HIV/AIDS"/>
    <x v="4"/>
    <s v="Resubmission"/>
    <x v="0"/>
    <s v="Oscar"/>
    <s v="Mariluz"/>
    <s v="Spanish"/>
    <x v="5"/>
    <d v="2018-02-07T00:00:00"/>
    <n v="261480"/>
    <n v="7789487"/>
    <n v="6710251"/>
    <n v="14761218"/>
    <n v="0"/>
    <s v="INCAP"/>
    <s v=""/>
    <s v=""/>
    <s v=""/>
    <s v=""/>
    <s v="Light"/>
    <s v="Compliant"/>
    <s v="Compliant"/>
    <s v=""/>
    <s v=""/>
    <s v="Compliant"/>
    <s v="Compliant"/>
    <x v="0"/>
    <n v="14761217"/>
    <n v="0"/>
    <n v="2300000"/>
    <n v="19773326"/>
    <n v="19773326"/>
    <s v="2017-2019-Guatemala-HIV/AIDS"/>
    <x v="0"/>
    <s v=""/>
    <s v="2017-2019-Guatemala"/>
    <s v="AC-00000"/>
    <s v="USD"/>
    <n v="1.1222085063404781"/>
    <n v="19773326"/>
    <n v="19773326"/>
    <n v="261480"/>
    <n v="7789487"/>
    <n v="6710251"/>
    <n v="14761218"/>
    <n v="0"/>
    <n v="14761217"/>
    <n v="0"/>
    <n v="2300000"/>
    <s v="LAC"/>
    <x v="0"/>
    <d v="2018-07-20T00:00:00"/>
    <s v=""/>
    <s v=""/>
    <s v=""/>
    <x v="22"/>
    <d v="2018-08-17T00:00:00"/>
    <s v=""/>
    <s v=""/>
    <s v=""/>
    <x v="19"/>
    <d v="2018-02-07T00:00:00"/>
    <n v="6.3666666666666663"/>
    <s v="AC-00000-Window 4"/>
    <x v="38"/>
    <x v="6"/>
    <s v="Core"/>
    <x v="0"/>
  </r>
  <r>
    <s v="GTM-M-Full"/>
    <s v="2017-2019-Guatemala-Malaria"/>
    <s v=""/>
    <s v=""/>
    <s v=""/>
    <s v="FR416-GTM-M"/>
    <s v="Malaria"/>
    <s v="Malaria"/>
    <x v="4"/>
    <s v="New Submission"/>
    <x v="1"/>
    <s v="Oscar"/>
    <s v="Mariluz"/>
    <s v="Spanish"/>
    <x v="5"/>
    <d v="2018-02-07T00:00:00"/>
    <n v="1946266"/>
    <n v="2658666"/>
    <n v="1205503"/>
    <n v="5810435"/>
    <n v="0"/>
    <s v="Ministry of Health (MSPAS)"/>
    <s v=""/>
    <s v=""/>
    <s v=""/>
    <s v=""/>
    <s v="Light"/>
    <s v="Compliant"/>
    <s v="Compliant with challenges"/>
    <s v=""/>
    <s v=""/>
    <s v="Compliant"/>
    <s v="Compliant"/>
    <x v="1"/>
    <n v="0"/>
    <n v="0"/>
    <n v="0"/>
    <n v="6362560"/>
    <n v="6362560"/>
    <s v="2017-2019-Guatemala-Malaria"/>
    <x v="0"/>
    <s v=""/>
    <s v="2017-2019-Guatemala"/>
    <s v="AC-00000"/>
    <s v="USD"/>
    <n v="1.1222085063404781"/>
    <n v="6362560"/>
    <n v="6362560"/>
    <n v="1946266"/>
    <n v="2658666"/>
    <n v="1205503"/>
    <n v="5810435"/>
    <n v="0"/>
    <n v="0"/>
    <n v="0"/>
    <n v="0"/>
    <s v="LAC"/>
    <x v="0"/>
    <s v=""/>
    <s v=""/>
    <s v=""/>
    <s v=""/>
    <x v="2"/>
    <s v=""/>
    <s v=""/>
    <s v=""/>
    <s v=""/>
    <x v="2"/>
    <d v="2018-02-07T00:00:00"/>
    <n v="0"/>
    <s v="AC-00000-Window 4"/>
    <x v="38"/>
    <x v="6"/>
    <s v="Core"/>
    <x v="1"/>
  </r>
  <r>
    <s v="GTM-M-Full-Resub"/>
    <s v="2017-2019-Guatemala-Malaria"/>
    <s v=""/>
    <s v=""/>
    <s v=""/>
    <s v="FR416-GTM-M-01"/>
    <s v="Malaria"/>
    <s v="Malaria"/>
    <x v="4"/>
    <s v="Resubmission"/>
    <x v="0"/>
    <s v="Gosia"/>
    <s v="Jeyran"/>
    <s v="Spanish"/>
    <x v="3"/>
    <d v="2018-05-16T00:00:00"/>
    <n v="3502540"/>
    <n v="1245656"/>
    <n v="834433"/>
    <n v="5582629"/>
    <n v="0"/>
    <s v="Ministry of Public Health and Social Welfare (MSPAS)"/>
    <s v=""/>
    <s v=""/>
    <s v=""/>
    <s v=""/>
    <s v=""/>
    <s v=""/>
    <s v=""/>
    <s v=""/>
    <s v=""/>
    <s v=""/>
    <s v=""/>
    <x v="0"/>
    <n v="5582629"/>
    <n v="0"/>
    <n v="568061"/>
    <n v="6362560"/>
    <n v="6362560"/>
    <s v="2017-2019-Guatemala-Malaria"/>
    <x v="0"/>
    <s v=""/>
    <s v="2017-2019-Guatemala"/>
    <s v="AC-00000"/>
    <s v="USD"/>
    <n v="1.1222085063404781"/>
    <n v="6362560"/>
    <n v="6362560"/>
    <n v="3502540"/>
    <n v="1245656"/>
    <n v="834433"/>
    <n v="5582629"/>
    <n v="0"/>
    <n v="5582629"/>
    <n v="0"/>
    <n v="568061"/>
    <s v="LAC"/>
    <x v="0"/>
    <d v="2018-10-17T00:00:00"/>
    <s v=""/>
    <s v=""/>
    <s v=""/>
    <x v="11"/>
    <d v="2018-11-12T00:00:00"/>
    <s v=""/>
    <s v=""/>
    <s v=""/>
    <x v="10"/>
    <d v="2018-04-30T00:00:00"/>
    <n v="6.5333333333333332"/>
    <s v="AC-00000-Window 5"/>
    <x v="38"/>
    <x v="6"/>
    <s v="Core"/>
    <x v="1"/>
  </r>
  <r>
    <s v="GTM-T-Full"/>
    <s v="2017-2019-Guatemala-Tuberculosis"/>
    <s v=""/>
    <s v=""/>
    <s v=""/>
    <s v="FR417-GTM-T"/>
    <s v="Tuberculosis"/>
    <s v="Tuberculosis"/>
    <x v="4"/>
    <s v="New Submission"/>
    <x v="0"/>
    <s v="Oscar"/>
    <s v="Silvio"/>
    <s v="Spanish"/>
    <x v="6"/>
    <d v="2018-08-06T00:00:00"/>
    <n v="2371328.7905087369"/>
    <n v="1890853.2703919956"/>
    <n v="1587301.1720111184"/>
    <n v="5849483"/>
    <n v="0"/>
    <s v="MOH"/>
    <s v=""/>
    <s v=""/>
    <s v=""/>
    <s v=""/>
    <s v="Light"/>
    <s v=""/>
    <s v=""/>
    <s v=""/>
    <s v=""/>
    <s v=""/>
    <s v=""/>
    <x v="0"/>
    <n v="5849483"/>
    <n v="0"/>
    <n v="700000"/>
    <n v="5849483"/>
    <n v="5849483"/>
    <s v="2017-2019-Guatemala-Tuberculosis"/>
    <x v="0"/>
    <s v=""/>
    <s v="2017-2019-Guatemala"/>
    <s v="AC-00000"/>
    <s v="USD"/>
    <n v="1.1222085063404781"/>
    <n v="5849483"/>
    <n v="5849483"/>
    <n v="2371328.7905087369"/>
    <n v="1890853.2703919956"/>
    <n v="1587301.1720111184"/>
    <n v="5849483"/>
    <n v="0"/>
    <n v="5849483"/>
    <n v="0"/>
    <n v="700000"/>
    <s v="LAC"/>
    <x v="0"/>
    <d v="2019-02-21T00:00:00"/>
    <s v=""/>
    <s v=""/>
    <s v=""/>
    <x v="19"/>
    <d v="2019-03-22T00:00:00"/>
    <s v=""/>
    <s v=""/>
    <s v=""/>
    <x v="3"/>
    <d v="2018-08-06T00:00:00"/>
    <n v="7.6"/>
    <s v="AC-00000-Window 6"/>
    <x v="38"/>
    <x v="6"/>
    <s v="Core"/>
    <x v="2"/>
  </r>
  <r>
    <s v="GUY-H-PC"/>
    <s v="2017-2019-Guyana-HIV/AIDS"/>
    <s v=""/>
    <s v=""/>
    <s v=""/>
    <s v="FR55-GUY-H"/>
    <s v="HIV/AIDS"/>
    <s v="HIV/AIDS"/>
    <x v="0"/>
    <s v="New Submission"/>
    <x v="0"/>
    <s v="Oscar"/>
    <s v="Victoria"/>
    <s v="English"/>
    <x v="0"/>
    <d v="2017-03-20T00:00:00"/>
    <n v="0"/>
    <n v="0"/>
    <n v="0"/>
    <n v="4543335"/>
    <n v="0"/>
    <s v="Ministry of Public Health"/>
    <s v=""/>
    <s v=""/>
    <s v=""/>
    <s v=""/>
    <s v="Light for PC"/>
    <s v="Compliant"/>
    <s v="Compliant"/>
    <s v="Compliant"/>
    <s v="N/A"/>
    <s v="Compliant"/>
    <s v="Compliant"/>
    <x v="0"/>
    <n v="4543335"/>
    <n v="0"/>
    <n v="0"/>
    <n v="3993335"/>
    <n v="4543335"/>
    <s v="2017-2019-Guyana-HIV/AIDS"/>
    <x v="0"/>
    <s v=""/>
    <s v="2017-2019-Guyana"/>
    <s v="AC-00000"/>
    <s v="USD"/>
    <n v="1.1222085063404781"/>
    <n v="3993335"/>
    <n v="4543335"/>
    <n v="0"/>
    <n v="0"/>
    <n v="0"/>
    <n v="4543335"/>
    <n v="0"/>
    <n v="4543335"/>
    <n v="0"/>
    <n v="0"/>
    <s v="LAC"/>
    <x v="1"/>
    <d v="2017-11-21T00:00:00"/>
    <s v=""/>
    <s v=""/>
    <s v=""/>
    <x v="6"/>
    <d v="2017-12-13T00:00:00"/>
    <s v=""/>
    <s v=""/>
    <s v=""/>
    <x v="7"/>
    <d v="2017-03-20T00:00:00"/>
    <n v="8.9333333333333336"/>
    <s v="AC-00000-Window 1"/>
    <x v="39"/>
    <x v="6"/>
    <s v="Focused"/>
    <x v="0"/>
  </r>
  <r>
    <s v="GUY-M-PC"/>
    <s v="2017-2019-Guyana-Malaria"/>
    <s v=""/>
    <s v=""/>
    <s v=""/>
    <s v="FR57-GUY-M"/>
    <s v="Malaria"/>
    <s v="Malaria"/>
    <x v="0"/>
    <s v="New Submission"/>
    <x v="0"/>
    <s v="Oscar"/>
    <s v=""/>
    <s v="English"/>
    <x v="4"/>
    <d v="1899-12-30T00:00:00"/>
    <n v="0"/>
    <n v="0"/>
    <n v="0"/>
    <n v="0"/>
    <n v="0"/>
    <s v=""/>
    <s v=""/>
    <s v=""/>
    <s v=""/>
    <s v=""/>
    <s v="Light for PC"/>
    <s v=""/>
    <s v=""/>
    <s v=""/>
    <s v=""/>
    <s v=""/>
    <s v=""/>
    <x v="0"/>
    <n v="0"/>
    <n v="0"/>
    <n v="0"/>
    <n v="1612021"/>
    <n v="1062021"/>
    <s v="2017-2019-Guyana-Malaria"/>
    <x v="0"/>
    <s v=""/>
    <s v="2017-2019-Guyana"/>
    <s v="AC-00000"/>
    <s v="USD"/>
    <n v="1.1222085063404781"/>
    <n v="1612021"/>
    <n v="1062021"/>
    <n v="0"/>
    <n v="0"/>
    <n v="0"/>
    <n v="0"/>
    <n v="0"/>
    <n v="0"/>
    <n v="0"/>
    <n v="0"/>
    <s v="LAC"/>
    <x v="1"/>
    <s v=""/>
    <s v=""/>
    <s v=""/>
    <s v=""/>
    <x v="2"/>
    <s v=""/>
    <s v=""/>
    <s v=""/>
    <s v=""/>
    <x v="2"/>
    <d v="2019-04-30T00:00:00"/>
    <n v="0"/>
    <s v="AC-00000-Remote (submission Apr 2019)"/>
    <x v="39"/>
    <x v="6"/>
    <s v="Focused"/>
    <x v="1"/>
  </r>
  <r>
    <s v="GUY-T-PC"/>
    <s v="2017-2019-Guyana-Tuberculosis"/>
    <s v=""/>
    <s v=""/>
    <s v=""/>
    <s v="FR56-GUY-T"/>
    <s v="Tuberculosis"/>
    <s v="Tuberculosis"/>
    <x v="0"/>
    <s v="New Submission"/>
    <x v="0"/>
    <s v="Romy"/>
    <s v="Lily"/>
    <s v="English"/>
    <x v="3"/>
    <d v="2018-04-30T00:00:00"/>
    <n v="0"/>
    <n v="0"/>
    <n v="0"/>
    <n v="500000"/>
    <n v="0"/>
    <s v="Ministry of Public Health Guyana"/>
    <s v=""/>
    <s v=""/>
    <s v=""/>
    <s v=""/>
    <s v="Light for PC"/>
    <s v="Compliant"/>
    <s v="Compliant"/>
    <s v="Compliant"/>
    <s v=""/>
    <s v="Compliant"/>
    <s v="Compliant"/>
    <x v="0"/>
    <n v="500000"/>
    <n v="0"/>
    <n v="0"/>
    <n v="500000"/>
    <n v="500000"/>
    <s v="2017-2019-Guyana-Tuberculosis"/>
    <x v="0"/>
    <s v=""/>
    <s v="2017-2019-Guyana"/>
    <s v="AC-00000"/>
    <s v="USD"/>
    <n v="1.1222085063404781"/>
    <n v="500000"/>
    <n v="500000"/>
    <n v="0"/>
    <n v="0"/>
    <n v="0"/>
    <n v="500000"/>
    <n v="0"/>
    <n v="500000"/>
    <n v="0"/>
    <n v="0"/>
    <s v="LAC"/>
    <x v="1"/>
    <d v="2018-10-17T00:00:00"/>
    <s v=""/>
    <s v=""/>
    <s v=""/>
    <x v="11"/>
    <d v="2018-11-12T00:00:00"/>
    <s v=""/>
    <s v=""/>
    <s v=""/>
    <x v="10"/>
    <d v="2018-04-30T00:00:00"/>
    <n v="6.5333333333333332"/>
    <s v="AC-00000-Window 5"/>
    <x v="39"/>
    <x v="6"/>
    <s v="Focused"/>
    <x v="2"/>
  </r>
  <r>
    <s v="HND-H-PC"/>
    <s v="2017-2019-Honduras-HIV/AIDS"/>
    <s v=""/>
    <s v=""/>
    <s v=""/>
    <s v="FR61-HND-H"/>
    <s v="HIV/AIDS"/>
    <s v="HIV/AIDS"/>
    <x v="0"/>
    <s v="New Submission"/>
    <x v="0"/>
    <s v="Oscar"/>
    <s v="Zeila"/>
    <s v="Spanish"/>
    <x v="6"/>
    <d v="2018-08-07T00:00:00"/>
    <n v="0"/>
    <n v="0"/>
    <n v="0"/>
    <n v="10004747"/>
    <n v="0"/>
    <s v="Global Communities"/>
    <s v=""/>
    <s v=""/>
    <s v=""/>
    <s v=""/>
    <s v="Light for PC"/>
    <s v=""/>
    <s v=""/>
    <s v=""/>
    <s v=""/>
    <s v=""/>
    <s v=""/>
    <x v="0"/>
    <n v="10004747"/>
    <n v="0"/>
    <n v="0"/>
    <n v="10004747"/>
    <n v="10004747"/>
    <s v="2017-2019-Honduras-HIV/AIDS"/>
    <x v="0"/>
    <s v=""/>
    <s v="2017-2019-Honduras"/>
    <s v="AC-00000"/>
    <s v="USD"/>
    <n v="1.1222085063404781"/>
    <n v="10004747"/>
    <n v="10004747"/>
    <n v="0"/>
    <n v="0"/>
    <n v="0"/>
    <n v="10004747"/>
    <n v="0"/>
    <n v="10004747"/>
    <n v="0"/>
    <n v="0"/>
    <s v="LAC"/>
    <x v="1"/>
    <s v=""/>
    <s v=""/>
    <s v=""/>
    <s v=""/>
    <x v="16"/>
    <s v=""/>
    <s v=""/>
    <s v=""/>
    <s v=""/>
    <x v="15"/>
    <d v="2018-08-06T00:00:00"/>
    <n v="12.5"/>
    <s v="AC-00000-Window 6"/>
    <x v="40"/>
    <x v="6"/>
    <s v="Focused"/>
    <x v="0"/>
  </r>
  <r>
    <s v="HND-M-PC"/>
    <s v="2017-2019-Honduras-Malaria"/>
    <s v=""/>
    <s v=""/>
    <s v=""/>
    <s v="FR63-HND-M"/>
    <s v="Malaria"/>
    <s v="Malaria"/>
    <x v="0"/>
    <s v="New Submission"/>
    <x v="0"/>
    <s v="Oscar"/>
    <s v="Victoria"/>
    <s v="Spanish"/>
    <x v="0"/>
    <d v="2017-03-20T00:00:00"/>
    <n v="0"/>
    <n v="0"/>
    <n v="0"/>
    <n v="5376572"/>
    <n v="0"/>
    <s v="Cooperative Housing Foundation (CHF)"/>
    <s v=""/>
    <s v=""/>
    <s v=""/>
    <s v=""/>
    <s v="Light for PC"/>
    <s v=""/>
    <s v=""/>
    <s v="Compliant"/>
    <s v="N/A"/>
    <s v="Compliant with challenges"/>
    <s v="Compliant"/>
    <x v="0"/>
    <n v="5376572"/>
    <n v="0"/>
    <n v="0"/>
    <n v="5376572"/>
    <n v="5376572"/>
    <s v="2017-2019-Honduras-Malaria"/>
    <x v="0"/>
    <s v=""/>
    <s v="2017-2019-Honduras"/>
    <s v="AC-00000"/>
    <s v="USD"/>
    <n v="1.1222085063404781"/>
    <n v="5376572"/>
    <n v="5376572"/>
    <n v="0"/>
    <n v="0"/>
    <n v="0"/>
    <n v="5376572"/>
    <n v="0"/>
    <n v="5376572"/>
    <n v="0"/>
    <n v="0"/>
    <s v="LAC"/>
    <x v="1"/>
    <d v="2017-10-31T00:00:00"/>
    <s v=""/>
    <s v=""/>
    <s v=""/>
    <x v="9"/>
    <d v="2017-12-01T00:00:00"/>
    <s v=""/>
    <s v=""/>
    <s v=""/>
    <x v="0"/>
    <d v="2017-03-20T00:00:00"/>
    <n v="8.5333333333333332"/>
    <s v="AC-00000-Window 1"/>
    <x v="40"/>
    <x v="6"/>
    <s v="Focused"/>
    <x v="1"/>
  </r>
  <r>
    <s v="HND-T-PC"/>
    <s v="2017-2019-Honduras-Tuberculosis"/>
    <s v=""/>
    <s v=""/>
    <s v=""/>
    <s v="FR62-HND-T"/>
    <s v="Tuberculosis"/>
    <s v="Tuberculosis"/>
    <x v="0"/>
    <s v="New Submission"/>
    <x v="0"/>
    <s v="Oscar"/>
    <s v="Zeila"/>
    <s v="Spanish"/>
    <x v="6"/>
    <d v="2018-08-07T00:00:00"/>
    <n v="0"/>
    <n v="0"/>
    <n v="0"/>
    <n v="2743600"/>
    <n v="0"/>
    <s v="Secretaría de Salud de Honduras"/>
    <s v=""/>
    <s v=""/>
    <s v=""/>
    <s v=""/>
    <s v="Light for PC"/>
    <s v=""/>
    <s v=""/>
    <s v=""/>
    <s v=""/>
    <s v=""/>
    <s v=""/>
    <x v="0"/>
    <n v="2743600"/>
    <n v="0"/>
    <n v="0"/>
    <n v="2743600"/>
    <n v="2743600"/>
    <s v="2017-2019-Honduras-Tuberculosis"/>
    <x v="0"/>
    <s v=""/>
    <s v="2017-2019-Honduras"/>
    <s v="AC-00000"/>
    <s v="USD"/>
    <n v="1.1222085063404781"/>
    <n v="2743600"/>
    <n v="2743600"/>
    <n v="0"/>
    <n v="0"/>
    <n v="0"/>
    <n v="2743600"/>
    <n v="0"/>
    <n v="2743600"/>
    <n v="0"/>
    <n v="0"/>
    <s v="LAC"/>
    <x v="1"/>
    <s v=""/>
    <s v=""/>
    <s v=""/>
    <s v=""/>
    <x v="16"/>
    <s v=""/>
    <s v=""/>
    <s v=""/>
    <s v=""/>
    <x v="15"/>
    <d v="2018-08-06T00:00:00"/>
    <n v="12.5"/>
    <s v="AC-00000-Window 6"/>
    <x v="40"/>
    <x v="6"/>
    <s v="Focused"/>
    <x v="2"/>
  </r>
  <r>
    <s v="HTI-C-PC"/>
    <s v="2017-2019-Haiti-HIV/AIDS"/>
    <s v="2017-2019-Haiti-Tuberculosis"/>
    <s v=""/>
    <s v=""/>
    <s v="FR278-HTI-C"/>
    <s v="HIV/AIDS, Tuberculosis"/>
    <s v="TB/HIV"/>
    <x v="0"/>
    <s v="New Submission"/>
    <x v="0"/>
    <s v="Oscar"/>
    <s v="Victoria"/>
    <s v="French"/>
    <x v="0"/>
    <d v="2017-03-19T00:00:00"/>
    <n v="0"/>
    <n v="0"/>
    <n v="0"/>
    <n v="84112929"/>
    <n v="0"/>
    <s v="Population Services International (PSI)"/>
    <s v=""/>
    <s v=""/>
    <s v=""/>
    <s v=""/>
    <s v="Light for PC"/>
    <s v=""/>
    <s v=""/>
    <s v="Compliant"/>
    <s v="N/A"/>
    <s v="ASP"/>
    <s v="Compliant"/>
    <x v="0"/>
    <n v="84112929"/>
    <n v="0"/>
    <n v="0"/>
    <n v="84112929"/>
    <n v="84112929"/>
    <s v="2017-2019-Haiti-TB/HIV"/>
    <x v="0"/>
    <s v=""/>
    <s v="2017-2019-Haiti"/>
    <s v="AC-00000"/>
    <s v="USD"/>
    <n v="1.1222085063404781"/>
    <n v="84112929"/>
    <n v="84112929"/>
    <n v="0"/>
    <n v="0"/>
    <n v="0"/>
    <n v="84112929"/>
    <n v="0"/>
    <n v="84112929"/>
    <n v="0"/>
    <n v="0"/>
    <s v="LAC"/>
    <x v="0"/>
    <d v="2017-10-31T00:00:00"/>
    <s v=""/>
    <s v=""/>
    <s v=""/>
    <x v="9"/>
    <d v="2017-12-01T00:00:00"/>
    <s v=""/>
    <s v=""/>
    <s v=""/>
    <x v="0"/>
    <d v="2017-03-20T00:00:00"/>
    <n v="8.5333333333333332"/>
    <s v="AC-00000-Window 1"/>
    <x v="41"/>
    <x v="6"/>
    <s v="Core"/>
    <x v="3"/>
  </r>
  <r>
    <s v="HTI-M-PC"/>
    <s v="2017-2019-Haiti-Malaria"/>
    <s v=""/>
    <s v=""/>
    <s v=""/>
    <s v="FR60-HTI-M"/>
    <s v="Malaria"/>
    <s v="Malaria"/>
    <x v="0"/>
    <s v="New Submission"/>
    <x v="0"/>
    <s v="Oscar"/>
    <s v="Victoria"/>
    <s v="French"/>
    <x v="0"/>
    <d v="2017-03-19T00:00:00"/>
    <n v="0"/>
    <n v="0"/>
    <n v="0"/>
    <n v="21600000"/>
    <n v="0"/>
    <s v="Population Services International (PSI)"/>
    <s v=""/>
    <s v=""/>
    <s v=""/>
    <s v=""/>
    <s v="Light for PC"/>
    <s v=""/>
    <s v=""/>
    <s v="Compliant"/>
    <s v="N/A"/>
    <s v="ASP"/>
    <s v="Compliant"/>
    <x v="0"/>
    <n v="21600000"/>
    <n v="0"/>
    <n v="0"/>
    <n v="21600000"/>
    <n v="21600000"/>
    <s v="2017-2019-Haiti-Malaria"/>
    <x v="0"/>
    <s v=""/>
    <s v="2017-2019-Haiti"/>
    <s v="AC-00000"/>
    <s v="USD"/>
    <n v="1.1222085063404781"/>
    <n v="21600000"/>
    <n v="21600000"/>
    <n v="0"/>
    <n v="0"/>
    <n v="0"/>
    <n v="21600000"/>
    <n v="0"/>
    <n v="21600000"/>
    <n v="0"/>
    <n v="0"/>
    <s v="LAC"/>
    <x v="0"/>
    <d v="2017-10-31T00:00:00"/>
    <s v=""/>
    <s v=""/>
    <s v=""/>
    <x v="9"/>
    <d v="2017-12-01T00:00:00"/>
    <s v=""/>
    <s v=""/>
    <s v=""/>
    <x v="0"/>
    <d v="2017-03-20T00:00:00"/>
    <n v="8.5333333333333332"/>
    <s v="AC-00000-Window 1"/>
    <x v="41"/>
    <x v="6"/>
    <s v="Core"/>
    <x v="1"/>
  </r>
  <r>
    <s v="IDN-C-Full"/>
    <s v="2017-2019-Indonesia-HIV/AIDS"/>
    <s v="2017-2019-Indonesia-Tuberculosis"/>
    <s v=""/>
    <s v=""/>
    <s v="FR100-IDN-Z"/>
    <s v="HIV/AIDS, Tuberculosis, RSSH"/>
    <s v="TB/HIV"/>
    <x v="4"/>
    <s v="New Submission"/>
    <x v="0"/>
    <s v="Bianca"/>
    <s v="Jeyran"/>
    <s v="English"/>
    <x v="1"/>
    <d v="2017-05-24T00:00:00"/>
    <n v="65789796.29335621"/>
    <n v="61912248.149190381"/>
    <n v="66638282.072395042"/>
    <n v="194340326"/>
    <n v="0"/>
    <s v="Ministry of Health"/>
    <s v="Aisyiyah"/>
    <s v="LKNU"/>
    <s v="Spiritia Foundation"/>
    <s v="Indonesia AIDS Coalition (IAC)"/>
    <s v="Light"/>
    <s v=""/>
    <s v=""/>
    <s v=""/>
    <s v=""/>
    <s v=""/>
    <s v=""/>
    <x v="0"/>
    <n v="194340326"/>
    <n v="0"/>
    <n v="30592320"/>
    <n v="194351099"/>
    <n v="194351099"/>
    <s v="2017-2019-Indonesia-TB/HIV"/>
    <x v="0"/>
    <s v=""/>
    <s v="2017-2019-Indonesia"/>
    <s v="AC-00000"/>
    <s v="USD"/>
    <n v="1.1222085063404781"/>
    <n v="194351099"/>
    <n v="194351099"/>
    <n v="65789796.29335621"/>
    <n v="61912248.149190381"/>
    <n v="66638282.072395042"/>
    <n v="194340326"/>
    <n v="0"/>
    <n v="194340326"/>
    <n v="0"/>
    <n v="30592320"/>
    <s v="HI Asia"/>
    <x v="2"/>
    <d v="2017-11-21T00:00:00"/>
    <s v=""/>
    <s v=""/>
    <s v=""/>
    <x v="6"/>
    <d v="2017-12-13T00:00:00"/>
    <s v=""/>
    <s v=""/>
    <s v=""/>
    <x v="7"/>
    <d v="2017-05-23T00:00:00"/>
    <n v="6.8"/>
    <s v="AC-00000-Window 2"/>
    <x v="42"/>
    <x v="5"/>
    <s v="High Impact"/>
    <x v="3"/>
  </r>
  <r>
    <s v="IDN-M-PC"/>
    <s v="2017-2019-Indonesia-Malaria"/>
    <s v=""/>
    <s v=""/>
    <s v=""/>
    <s v="FR64-IDN-M"/>
    <s v="Malaria"/>
    <s v="Malaria"/>
    <x v="0"/>
    <s v="New Submission"/>
    <x v="0"/>
    <s v="Bianca"/>
    <s v="Jeyran"/>
    <s v="English"/>
    <x v="0"/>
    <d v="2017-03-20T00:00:00"/>
    <n v="0"/>
    <n v="0"/>
    <n v="0"/>
    <n v="53644906"/>
    <n v="0"/>
    <s v="Ministry of Health of The Republic of Indonesia, Sub-directorate Malaria"/>
    <s v="Persatuan Karya Dharma Kesehatan Indonesia (PERDHAKI)"/>
    <s v=""/>
    <s v=""/>
    <s v=""/>
    <s v="Light for PC"/>
    <s v="Compliant"/>
    <s v="Compliant"/>
    <s v="Compliant"/>
    <s v="Multiple Scenarios"/>
    <s v="Compliant"/>
    <s v="Compliant"/>
    <x v="0"/>
    <n v="53644906"/>
    <n v="0"/>
    <n v="8199420"/>
    <n v="53644906"/>
    <n v="53644906"/>
    <s v="2017-2019-Indonesia-Malaria"/>
    <x v="0"/>
    <s v=""/>
    <s v="2017-2019-Indonesia"/>
    <s v="AC-00000"/>
    <s v="USD"/>
    <n v="1.1222085063404781"/>
    <n v="53644906"/>
    <n v="53644906"/>
    <n v="0"/>
    <n v="0"/>
    <n v="0"/>
    <n v="53644906"/>
    <n v="0"/>
    <n v="53644906"/>
    <n v="0"/>
    <n v="8199420"/>
    <s v="HI Asia"/>
    <x v="2"/>
    <d v="2017-10-17T00:00:00"/>
    <s v=""/>
    <s v=""/>
    <s v=""/>
    <x v="14"/>
    <d v="2017-11-17T00:00:00"/>
    <s v=""/>
    <s v=""/>
    <s v=""/>
    <x v="13"/>
    <d v="2017-03-20T00:00:00"/>
    <n v="8.0666666666666664"/>
    <s v="AC-00000-Window 1"/>
    <x v="42"/>
    <x v="5"/>
    <s v="High Impact"/>
    <x v="1"/>
  </r>
  <r>
    <s v="IND-H-TNSP"/>
    <s v="2017-2019-India-HIV/AIDS"/>
    <s v=""/>
    <s v=""/>
    <s v=""/>
    <s v="FR185-IND-H"/>
    <s v="HIV/AIDS"/>
    <s v="HIV/AIDS"/>
    <x v="6"/>
    <s v="New Submission"/>
    <x v="0"/>
    <s v="Bianca"/>
    <s v="Jeyran"/>
    <s v="English"/>
    <x v="1"/>
    <d v="2017-05-23T00:00:00"/>
    <n v="44827271.659122363"/>
    <n v="61487301.970771275"/>
    <n v="48748926.221342593"/>
    <n v="155063499.85123622"/>
    <n v="0"/>
    <s v="Department of Economic Affairs: (National AIDS Control Organization, Ministry of Health and Family Welfare, Government of India) "/>
    <s v="Plan International (India Chapter) "/>
    <s v="Solidarity and Action Against The HIV Infection in India "/>
    <s v="India HIV/AIDS Alliance "/>
    <s v="Christian Medical Association of India"/>
    <s v="Standard"/>
    <s v="Compliant"/>
    <s v="Compliant"/>
    <s v="Compliant"/>
    <s v="Multiple Scenarios"/>
    <s v="Compliant"/>
    <s v="Compliant"/>
    <x v="0"/>
    <n v="155063500"/>
    <n v="0"/>
    <n v="13383242"/>
    <n v="155063624"/>
    <n v="155063624"/>
    <s v="2017-2019-India-HIV/AIDS"/>
    <x v="0"/>
    <s v=""/>
    <s v="2017-2019-India"/>
    <s v="AC-00000"/>
    <s v="USD"/>
    <n v="1.1222085063404781"/>
    <n v="155063624"/>
    <n v="155063624"/>
    <n v="44827271.659122363"/>
    <n v="61487301.970771275"/>
    <n v="48748926.221342593"/>
    <n v="155063499.85123622"/>
    <n v="0"/>
    <n v="155063500"/>
    <n v="0"/>
    <n v="13383242"/>
    <s v="HI Asia"/>
    <x v="2"/>
    <d v="2017-11-21T00:00:00"/>
    <d v="2017-12-07T00:00:00"/>
    <s v=""/>
    <s v=""/>
    <x v="6"/>
    <d v="2017-12-13T00:00:00"/>
    <d v="2018-01-12T00:00:00"/>
    <s v=""/>
    <s v=""/>
    <x v="7"/>
    <d v="2017-05-23T00:00:00"/>
    <n v="6.8"/>
    <s v="AC-00000-Window 2"/>
    <x v="43"/>
    <x v="5"/>
    <s v="High Impact"/>
    <x v="0"/>
  </r>
  <r>
    <s v="IND-M-Full"/>
    <s v="2017-2019-India-Malaria"/>
    <s v=""/>
    <s v=""/>
    <s v=""/>
    <s v="FR186-IND-M"/>
    <s v="Malaria"/>
    <s v="Malaria"/>
    <x v="4"/>
    <s v="New Submission"/>
    <x v="0"/>
    <s v="Bianca"/>
    <s v="Jeyran"/>
    <s v="English"/>
    <x v="1"/>
    <d v="2017-05-23T00:00:00"/>
    <n v="36836178"/>
    <n v="22523943"/>
    <n v="5646330"/>
    <n v="65006451.512500025"/>
    <n v="0"/>
    <s v="Department of the Economic Affairs, Ministry of Finance, Government of India (National Vector Borne Diseases Control Programme, MOH&amp;FW, GoI)"/>
    <s v="Caritas India"/>
    <s v=""/>
    <s v=""/>
    <s v=""/>
    <s v="Standard"/>
    <s v="Compliant"/>
    <s v="Compliant"/>
    <s v="Compliant"/>
    <s v="Multiple Scenarios"/>
    <s v="Compliant"/>
    <s v="Compliant"/>
    <x v="0"/>
    <n v="65006452"/>
    <n v="0"/>
    <n v="6722890"/>
    <n v="65006452"/>
    <n v="65006452"/>
    <s v="2017-2019-India-Malaria"/>
    <x v="0"/>
    <s v=""/>
    <s v="2017-2019-India"/>
    <s v="AC-00000"/>
    <s v="USD"/>
    <n v="1.1222085063404781"/>
    <n v="65006452"/>
    <n v="65006452"/>
    <n v="36836178"/>
    <n v="22523943"/>
    <n v="5646330"/>
    <n v="65006451.512500025"/>
    <n v="0"/>
    <n v="65006452"/>
    <n v="0"/>
    <n v="6722890"/>
    <s v="HI Asia"/>
    <x v="2"/>
    <d v="2017-11-21T00:00:00"/>
    <s v=""/>
    <s v=""/>
    <s v=""/>
    <x v="6"/>
    <d v="2017-12-13T00:00:00"/>
    <s v=""/>
    <s v=""/>
    <s v=""/>
    <x v="7"/>
    <d v="2017-05-23T00:00:00"/>
    <n v="6.8"/>
    <s v="AC-00000-Window 2"/>
    <x v="43"/>
    <x v="5"/>
    <s v="High Impact"/>
    <x v="1"/>
  </r>
  <r>
    <s v="IND-T-TNSP"/>
    <s v="2017-2019-India-Tuberculosis"/>
    <s v=""/>
    <s v=""/>
    <s v=""/>
    <s v="FR187-IND-T"/>
    <s v="Tuberculosis"/>
    <s v="Tuberculosis"/>
    <x v="6"/>
    <s v="New Submission"/>
    <x v="0"/>
    <s v="Bianca"/>
    <s v="Jeyran"/>
    <s v="English"/>
    <x v="1"/>
    <d v="2017-05-23T00:00:00"/>
    <n v="103338783.45787288"/>
    <n v="94924405.028274044"/>
    <n v="81666735.909528837"/>
    <n v="279929924.39567578"/>
    <n v="0"/>
    <s v="Department of Economic Affairs, Ministry of Finance, implementing through Central TB Division, Ministry of Health &amp; Family Welfare, Government of India "/>
    <s v="William J Clinton Foundation"/>
    <s v="The Union "/>
    <s v="Department of Economic Affairs, Ministry of Finance, implementing through Indian Council for Medical Research, Ministry of Health &amp; Family Welfare, Government of India "/>
    <s v=""/>
    <s v="Standard"/>
    <s v="Compliant"/>
    <s v="Compliant"/>
    <s v="Compliant"/>
    <s v="Multiple Scenarios"/>
    <s v="Compliant"/>
    <s v="Compliant"/>
    <x v="0"/>
    <n v="279929924.39567602"/>
    <n v="0"/>
    <n v="42420841"/>
    <n v="279929924"/>
    <n v="279929924"/>
    <s v="2017-2019-India-Tuberculosis"/>
    <x v="0"/>
    <s v=""/>
    <s v="2017-2019-India"/>
    <s v="AC-00000"/>
    <s v="USD"/>
    <n v="1.1222085063404781"/>
    <n v="279929924"/>
    <n v="279929924"/>
    <n v="103338783.45787288"/>
    <n v="94924405.028274044"/>
    <n v="81666735.909528837"/>
    <n v="279929924.39567578"/>
    <n v="0"/>
    <n v="279929924.39567602"/>
    <n v="0"/>
    <n v="42420841"/>
    <s v="HI Asia"/>
    <x v="2"/>
    <d v="2017-12-07T00:00:00"/>
    <s v=""/>
    <s v=""/>
    <s v=""/>
    <x v="5"/>
    <d v="2018-01-12T00:00:00"/>
    <s v=""/>
    <s v=""/>
    <s v=""/>
    <x v="6"/>
    <d v="2017-05-23T00:00:00"/>
    <n v="7.8"/>
    <s v="AC-00000-Window 2"/>
    <x v="43"/>
    <x v="5"/>
    <s v="High Impact"/>
    <x v="2"/>
  </r>
  <r>
    <s v="IRN-H-PC"/>
    <s v="2017-2019-Iran (Islamic Republic)-HIV/AIDS"/>
    <s v=""/>
    <s v=""/>
    <s v=""/>
    <s v="FR65-IRN-H"/>
    <s v="HIV/AIDS"/>
    <s v="HIV/AIDS"/>
    <x v="0"/>
    <s v="New Submission"/>
    <x v="0"/>
    <s v="Gosia"/>
    <s v="Laura"/>
    <s v="English"/>
    <x v="0"/>
    <d v="2017-03-20T00:00:00"/>
    <n v="0"/>
    <n v="0"/>
    <n v="0"/>
    <n v="10687693"/>
    <n v="0"/>
    <s v="UNDP"/>
    <s v=""/>
    <s v=""/>
    <s v=""/>
    <s v=""/>
    <s v="Light for PC"/>
    <s v=""/>
    <s v=""/>
    <s v="Compliant"/>
    <s v="Scenario 1: reselection of well-performing PR"/>
    <s v="Compliant"/>
    <s v="Compliant"/>
    <x v="0"/>
    <n v="10687693"/>
    <n v="0"/>
    <n v="0"/>
    <n v="10687693"/>
    <n v="10687693"/>
    <s v="2017-2019-Iran (Islamic Republic)-HIV/AIDS"/>
    <x v="0"/>
    <s v=""/>
    <s v="2017-2019-Iran (Islamic Republic)"/>
    <s v="AC-00000"/>
    <s v="USD"/>
    <n v="1.1222085063404781"/>
    <n v="10687693"/>
    <n v="10687693"/>
    <n v="0"/>
    <n v="0"/>
    <n v="0"/>
    <n v="10687693"/>
    <n v="0"/>
    <n v="10687693"/>
    <n v="0"/>
    <n v="0"/>
    <s v="SE Asia"/>
    <x v="1"/>
    <d v="2017-10-17T00:00:00"/>
    <s v=""/>
    <s v=""/>
    <s v=""/>
    <x v="14"/>
    <d v="2017-11-17T00:00:00"/>
    <s v=""/>
    <s v=""/>
    <s v=""/>
    <x v="13"/>
    <d v="2017-03-20T00:00:00"/>
    <n v="8.0666666666666664"/>
    <s v="AC-00000-Window 1"/>
    <x v="44"/>
    <x v="0"/>
    <s v="Focused"/>
    <x v="0"/>
  </r>
  <r>
    <s v="JAM-H-PC"/>
    <s v="2017-2019-Jamaica-HIV/AIDS"/>
    <s v=""/>
    <s v=""/>
    <s v=""/>
    <s v="FR66-JAM-H"/>
    <s v="HIV/AIDS"/>
    <s v="HIV/AIDS"/>
    <x v="0"/>
    <s v="New Submission"/>
    <x v="0"/>
    <s v="Bianca"/>
    <s v="Stephany"/>
    <s v="English"/>
    <x v="5"/>
    <d v="2018-02-09T00:00:00"/>
    <n v="0"/>
    <n v="0"/>
    <n v="0"/>
    <n v="9930638"/>
    <n v="0"/>
    <s v="HIV/STI/Tb Unit, Ministry of Health"/>
    <s v=""/>
    <s v=""/>
    <s v=""/>
    <s v=""/>
    <s v="Light for PC"/>
    <s v="Compliant"/>
    <s v="Compliant"/>
    <s v="Compliant"/>
    <s v="Scenario 1: reselection of well-performing PR"/>
    <s v="Compliant"/>
    <s v="Compliant"/>
    <x v="0"/>
    <n v="9930638"/>
    <n v="0"/>
    <n v="395959"/>
    <n v="9930638"/>
    <n v="9930638"/>
    <s v="2017-2019-Jamaica-HIV/AIDS"/>
    <x v="0"/>
    <s v=""/>
    <s v="2017-2019-Jamaica"/>
    <s v="AC-00000"/>
    <s v="USD"/>
    <n v="1.1222085063404781"/>
    <n v="9930638"/>
    <n v="9930638"/>
    <n v="0"/>
    <n v="0"/>
    <n v="0"/>
    <n v="9930638"/>
    <n v="0"/>
    <n v="9930638"/>
    <n v="0"/>
    <n v="395959"/>
    <s v="LAC"/>
    <x v="1"/>
    <d v="2018-11-20T00:00:00"/>
    <s v=""/>
    <s v=""/>
    <s v=""/>
    <x v="13"/>
    <d v="2018-12-21T00:00:00"/>
    <s v=""/>
    <s v=""/>
    <s v=""/>
    <x v="12"/>
    <d v="2018-02-07T00:00:00"/>
    <n v="10.566666666666666"/>
    <s v="AC-00000-Window 4"/>
    <x v="45"/>
    <x v="6"/>
    <s v="Focused"/>
    <x v="0"/>
  </r>
  <r>
    <s v="KAZ-H-TMC"/>
    <s v="2017-2019-Kazakhstan-HIV/AIDS"/>
    <s v=""/>
    <s v=""/>
    <s v=""/>
    <s v="FR100-KAZ-H"/>
    <s v="HIV/AIDS"/>
    <s v="HIV/AIDS"/>
    <x v="2"/>
    <s v="New Submission"/>
    <x v="0"/>
    <s v="Oscar"/>
    <s v="Rosalie"/>
    <s v="English"/>
    <x v="1"/>
    <d v="2017-05-23T00:00:00"/>
    <n v="1289100.2072870098"/>
    <n v="1382728.9213960376"/>
    <n v="1828170.9516488935"/>
    <n v="4500000.0803319411"/>
    <n v="0"/>
    <s v="The Republican Center on Prevention and Control of AIDS of the Ministry of Health of the Republic of Kazakhstan (RAC)"/>
    <s v=""/>
    <s v=""/>
    <s v=""/>
    <s v=""/>
    <s v="Light"/>
    <s v="Compliant"/>
    <s v="Compliant"/>
    <s v="Compliant"/>
    <s v="Scenario 2: selection of new PR"/>
    <s v="Compliant"/>
    <s v="Compliant"/>
    <x v="0"/>
    <n v="4500000"/>
    <n v="0"/>
    <n v="700000"/>
    <n v="2714223"/>
    <n v="4500000"/>
    <s v="2017-2019-Kazakhstan-HIV/AIDS"/>
    <x v="0"/>
    <s v=""/>
    <s v="2017-2019-Kazakhstan"/>
    <s v="AC-00000"/>
    <s v="USD"/>
    <n v="1.1222085063404781"/>
    <n v="2714223"/>
    <n v="4500000"/>
    <n v="1289100.2072870098"/>
    <n v="1382728.9213960376"/>
    <n v="1828170.9516488935"/>
    <n v="4500000.0803319411"/>
    <n v="0"/>
    <n v="4500000"/>
    <n v="0"/>
    <n v="700000"/>
    <s v="EECA"/>
    <x v="1"/>
    <d v="2017-10-31T00:00:00"/>
    <s v=""/>
    <s v=""/>
    <s v=""/>
    <x v="9"/>
    <d v="2017-12-01T00:00:00"/>
    <s v=""/>
    <s v=""/>
    <s v=""/>
    <x v="0"/>
    <d v="2017-05-23T00:00:00"/>
    <n v="6.4"/>
    <s v="AC-00000-Window 2"/>
    <x v="46"/>
    <x v="2"/>
    <s v="Focused"/>
    <x v="0"/>
  </r>
  <r>
    <s v="KAZ-T-TNSP"/>
    <s v="2017-2019-Kazakhstan-Tuberculosis"/>
    <s v=""/>
    <s v=""/>
    <s v=""/>
    <s v="FR453-KAZ-T"/>
    <s v="Tuberculosis"/>
    <s v="Tuberculosis"/>
    <x v="6"/>
    <s v="New Submission"/>
    <x v="0"/>
    <s v="Oscar"/>
    <s v="Svetlana"/>
    <s v="English"/>
    <x v="7"/>
    <d v="2019-01-30T00:00:00"/>
    <n v="0"/>
    <n v="0"/>
    <n v="0"/>
    <n v="8054663"/>
    <n v="0"/>
    <s v="National Scientific Center of Phthisiopulmonology of the Ministry of Health of the Republic of Kazakhstan (NSCP)_x000a_"/>
    <s v=""/>
    <s v=""/>
    <s v=""/>
    <s v=""/>
    <s v="Light"/>
    <s v="Compliant"/>
    <s v="Compliant"/>
    <s v="Compliant"/>
    <s v="Light"/>
    <s v="Compliant"/>
    <s v="Compliant"/>
    <x v="0"/>
    <n v="8054663"/>
    <n v="0"/>
    <n v="0"/>
    <n v="9840440"/>
    <n v="8054663"/>
    <s v="2017-2019-Kazakhstan-Tuberculosis"/>
    <x v="0"/>
    <s v=""/>
    <s v="2017-2019-Kazakhstan"/>
    <s v="AC-00000"/>
    <s v="USD"/>
    <n v="1.1222085063404781"/>
    <n v="9840440"/>
    <n v="8054663"/>
    <n v="0"/>
    <n v="0"/>
    <n v="0"/>
    <n v="8054663"/>
    <n v="0"/>
    <n v="8054663"/>
    <n v="0"/>
    <n v="0"/>
    <s v="EECA"/>
    <x v="1"/>
    <s v=""/>
    <s v=""/>
    <s v=""/>
    <s v=""/>
    <x v="16"/>
    <s v=""/>
    <s v=""/>
    <s v=""/>
    <s v=""/>
    <x v="15"/>
    <d v="2019-01-30T00:00:00"/>
    <n v="6.6"/>
    <s v="AC-00000-Remote (submission Jan 2019)"/>
    <x v="46"/>
    <x v="2"/>
    <s v="Focused"/>
    <x v="2"/>
  </r>
  <r>
    <s v="KEN-C-Full"/>
    <s v="2017-2019-Kenya-HIV/AIDS"/>
    <s v="2017-2019-Kenya-Tuberculosis"/>
    <s v=""/>
    <s v=""/>
    <s v="FR333-KEN-C"/>
    <s v="HIV/AIDS, Tuberculosis"/>
    <s v="TB/HIV"/>
    <x v="4"/>
    <s v="New Submission"/>
    <x v="0"/>
    <s v="Bianca"/>
    <s v="Kotaro"/>
    <s v="English"/>
    <x v="1"/>
    <d v="2017-05-23T00:00:00"/>
    <n v="106209079"/>
    <n v="103014866"/>
    <n v="86310816"/>
    <n v="295534761"/>
    <n v="0"/>
    <s v="The National Treasury (TNT)"/>
    <s v="Kenya Red Cross Society (KRC)"/>
    <s v="African Medical and Research Foundation (AMREF)"/>
    <s v=""/>
    <s v=""/>
    <s v="Standard"/>
    <s v="Compliant"/>
    <s v="Compliant"/>
    <s v="Compliant"/>
    <s v="Scenario 1: reselection of well-performing PR"/>
    <s v="Compliant"/>
    <s v="Compliant"/>
    <x v="0"/>
    <n v="295534761"/>
    <n v="0"/>
    <n v="9021890"/>
    <n v="292406364"/>
    <n v="288235077"/>
    <s v="2017-2019-Kenya-TB/HIV"/>
    <x v="0"/>
    <s v=""/>
    <s v="2017-2019-Kenya"/>
    <s v="AC-00000"/>
    <s v="USD"/>
    <n v="1.1222085063404781"/>
    <n v="292406364"/>
    <n v="288235077"/>
    <n v="106209079"/>
    <n v="103014866"/>
    <n v="86310816"/>
    <n v="295534761"/>
    <n v="0"/>
    <n v="295534761"/>
    <n v="0"/>
    <n v="9021890"/>
    <s v="HI Afr 2"/>
    <x v="2"/>
    <d v="2017-10-31T00:00:00"/>
    <s v=""/>
    <s v=""/>
    <s v=""/>
    <x v="9"/>
    <d v="2017-12-01T00:00:00"/>
    <s v=""/>
    <s v=""/>
    <s v=""/>
    <x v="0"/>
    <d v="2017-05-23T00:00:00"/>
    <n v="6.4"/>
    <s v="AC-00000-Window 2"/>
    <x v="47"/>
    <x v="8"/>
    <s v="High Impact"/>
    <x v="3"/>
  </r>
  <r>
    <s v="KEN-M-Full"/>
    <s v="2017-2019-Kenya-Malaria"/>
    <s v=""/>
    <s v=""/>
    <s v=""/>
    <s v="FR206-KEN-M"/>
    <s v="Malaria"/>
    <s v="Malaria"/>
    <x v="4"/>
    <s v="New Submission"/>
    <x v="0"/>
    <s v="Bianca"/>
    <s v="Kotaro"/>
    <s v="English"/>
    <x v="1"/>
    <d v="2017-05-23T00:00:00"/>
    <n v="21767194.519746836"/>
    <n v="33808717.994100519"/>
    <n v="4521177.486362515"/>
    <n v="60097090.000209868"/>
    <n v="0"/>
    <s v="The National Treasury"/>
    <s v="AMREF Health Africa"/>
    <s v=""/>
    <s v=""/>
    <s v=""/>
    <s v="Standard"/>
    <s v="Compliant"/>
    <s v="Compliant"/>
    <s v="Compliant"/>
    <s v="Scenario 1: reselection of well-performing PR"/>
    <s v="Compliant"/>
    <s v="Compliant"/>
    <x v="0"/>
    <n v="60097090.000209868"/>
    <n v="0"/>
    <n v="10856834"/>
    <n v="63225487"/>
    <n v="67396774"/>
    <s v="2017-2019-Kenya-Malaria"/>
    <x v="0"/>
    <s v=""/>
    <s v="2017-2019-Kenya"/>
    <s v="AC-00000"/>
    <s v="USD"/>
    <n v="1.1222085063404781"/>
    <n v="63225487"/>
    <n v="67396774"/>
    <n v="21767194.519746836"/>
    <n v="33808717.994100519"/>
    <n v="4521177.486362515"/>
    <n v="60097090.000209868"/>
    <n v="0"/>
    <n v="60097090.000209868"/>
    <n v="0"/>
    <n v="10856834"/>
    <s v="HI Afr 2"/>
    <x v="2"/>
    <d v="2017-10-31T00:00:00"/>
    <s v=""/>
    <s v=""/>
    <s v=""/>
    <x v="9"/>
    <d v="2017-12-01T00:00:00"/>
    <s v=""/>
    <s v=""/>
    <s v=""/>
    <x v="0"/>
    <d v="2017-05-23T00:00:00"/>
    <n v="6.4"/>
    <s v="AC-00000-Window 2"/>
    <x v="47"/>
    <x v="8"/>
    <s v="High Impact"/>
    <x v="1"/>
  </r>
  <r>
    <s v="KGZ-C-PC"/>
    <s v="2017-2019-Kyrgyzstan-HIV/AIDS"/>
    <s v="2017-2019-Kyrgyzstan-Tuberculosis"/>
    <s v=""/>
    <s v=""/>
    <s v="FR279-KGZ-C"/>
    <s v="HIV/AIDS, Tuberculosis"/>
    <s v="TB/HIV"/>
    <x v="0"/>
    <s v="New Submission"/>
    <x v="0"/>
    <s v="Oscar"/>
    <s v="Rosalie"/>
    <s v="English"/>
    <x v="0"/>
    <d v="2017-03-19T00:00:00"/>
    <n v="0"/>
    <n v="0"/>
    <n v="0"/>
    <n v="23470014"/>
    <n v="0"/>
    <s v="Ministry of Health of the Kyrgyz Republic"/>
    <s v="United Nations Development Program"/>
    <s v=""/>
    <s v=""/>
    <s v=""/>
    <s v="Light for PC"/>
    <s v=""/>
    <s v=""/>
    <s v="Compliant"/>
    <s v="N/A"/>
    <s v="Compliant"/>
    <s v="Compliant"/>
    <x v="0"/>
    <n v="23470014"/>
    <n v="0"/>
    <n v="0"/>
    <n v="23470014"/>
    <n v="23470014"/>
    <s v="2017-2019-Kyrgyzstan-TB/HIV"/>
    <x v="0"/>
    <s v=""/>
    <s v="2017-2019-Kyrgyzstan"/>
    <s v="AC-00000"/>
    <s v="USD"/>
    <n v="1.1222085063404781"/>
    <n v="23470014"/>
    <n v="23470014"/>
    <n v="0"/>
    <n v="0"/>
    <n v="0"/>
    <n v="23470014"/>
    <n v="0"/>
    <n v="23470014"/>
    <n v="0"/>
    <n v="0"/>
    <s v="EECA"/>
    <x v="1"/>
    <d v="2018-04-18T00:00:00"/>
    <s v=""/>
    <s v=""/>
    <s v=""/>
    <x v="1"/>
    <d v="2018-05-28T00:00:00"/>
    <s v=""/>
    <s v=""/>
    <s v=""/>
    <x v="1"/>
    <d v="2017-03-20T00:00:00"/>
    <n v="14.466666666666667"/>
    <s v="AC-00000-Window 1"/>
    <x v="48"/>
    <x v="2"/>
    <s v="Focused"/>
    <x v="3"/>
  </r>
  <r>
    <s v="KHM-H-Full"/>
    <s v="2017-2019-Cambodia-HIV/AIDS"/>
    <s v=""/>
    <s v=""/>
    <s v=""/>
    <s v="FR100-KHM-H"/>
    <s v="HIV/AIDS"/>
    <s v="HIV/AIDS"/>
    <x v="4"/>
    <s v="New Submission"/>
    <x v="0"/>
    <s v="Bianca"/>
    <s v="Craig"/>
    <s v="English"/>
    <x v="1"/>
    <d v="2017-05-23T00:00:00"/>
    <n v="16192820.67"/>
    <n v="12890528.67"/>
    <n v="12514183.67"/>
    <n v="41597533.009999998"/>
    <n v="0"/>
    <s v="Ministry of Economics and Finance (MOEF)"/>
    <s v=""/>
    <s v=""/>
    <s v=""/>
    <s v=""/>
    <s v="Light"/>
    <s v="Compliant"/>
    <s v="Compliant"/>
    <s v="Compliant"/>
    <s v="N/A"/>
    <s v="Compliant"/>
    <s v="Compliant"/>
    <x v="0"/>
    <n v="41597533"/>
    <n v="0"/>
    <n v="2205372"/>
    <n v="41597533"/>
    <n v="41597533"/>
    <s v="2017-2019-Cambodia-HIV/AIDS"/>
    <x v="0"/>
    <s v=""/>
    <s v="2017-2019-Cambodia"/>
    <s v="AC-00000"/>
    <s v="USD"/>
    <n v="1.1222085063404781"/>
    <n v="41597533"/>
    <n v="41597533"/>
    <n v="16192820.67"/>
    <n v="12890528.67"/>
    <n v="12514183.67"/>
    <n v="41597533.009999998"/>
    <n v="0"/>
    <n v="41597533"/>
    <n v="0"/>
    <n v="2205372"/>
    <s v="HI Asia"/>
    <x v="2"/>
    <d v="2017-10-31T00:00:00"/>
    <s v=""/>
    <s v=""/>
    <s v=""/>
    <x v="9"/>
    <d v="2017-12-01T00:00:00"/>
    <s v=""/>
    <s v=""/>
    <s v=""/>
    <x v="0"/>
    <d v="2017-05-23T00:00:00"/>
    <n v="6.4"/>
    <s v="AC-00000-Window 2"/>
    <x v="49"/>
    <x v="5"/>
    <s v="High Impact"/>
    <x v="0"/>
  </r>
  <r>
    <s v="KHM-T-Full"/>
    <s v="2017-2019-Cambodia-Tuberculosis"/>
    <s v=""/>
    <s v=""/>
    <s v=""/>
    <s v="FR100-KHM-T"/>
    <s v="Tuberculosis"/>
    <s v="Tuberculosis"/>
    <x v="4"/>
    <s v="New Submission"/>
    <x v="0"/>
    <s v="Bianca"/>
    <s v="Craig"/>
    <s v="English"/>
    <x v="1"/>
    <d v="2017-05-23T00:00:00"/>
    <n v="5644404"/>
    <n v="4739806"/>
    <n v="3428455"/>
    <n v="13812665"/>
    <n v="0"/>
    <s v="Ministry of Economy and Finance"/>
    <s v=""/>
    <s v=""/>
    <s v=""/>
    <s v=""/>
    <s v="Light"/>
    <s v="Compliant"/>
    <s v="Compliant"/>
    <s v="Compliant"/>
    <s v="N/A"/>
    <s v="Compliant"/>
    <s v="Compliant"/>
    <x v="0"/>
    <n v="13812665"/>
    <n v="0"/>
    <n v="0"/>
    <n v="13812665"/>
    <n v="13812665"/>
    <s v="2017-2019-Cambodia-Tuberculosis"/>
    <x v="0"/>
    <s v=""/>
    <s v="2017-2019-Cambodia"/>
    <s v="AC-00000"/>
    <s v="USD"/>
    <n v="1.1222085063404781"/>
    <n v="13812665"/>
    <n v="13812665"/>
    <n v="5644404"/>
    <n v="4739806"/>
    <n v="3428455"/>
    <n v="13812665"/>
    <n v="0"/>
    <n v="13812665"/>
    <n v="0"/>
    <n v="0"/>
    <s v="HI Asia"/>
    <x v="2"/>
    <s v=""/>
    <d v="2017-10-31T00:00:00"/>
    <s v=""/>
    <s v=""/>
    <x v="9"/>
    <s v=""/>
    <d v="2017-12-01T00:00:00"/>
    <s v=""/>
    <s v=""/>
    <x v="0"/>
    <d v="2017-05-23T00:00:00"/>
    <n v="6.4"/>
    <s v="AC-00000-Window 2"/>
    <x v="49"/>
    <x v="5"/>
    <s v="High Impact"/>
    <x v="2"/>
  </r>
  <r>
    <s v="KSV-H-TT"/>
    <s v="2017-2019-Kosovo-HIV/AIDS"/>
    <s v=""/>
    <s v=""/>
    <s v=""/>
    <s v="FR265-QNA-H"/>
    <s v="HIV/AIDS"/>
    <s v="HIV/AIDS"/>
    <x v="3"/>
    <s v="New Submission"/>
    <x v="0"/>
    <s v="Oscar"/>
    <s v="Rosalie"/>
    <s v="English"/>
    <x v="1"/>
    <d v="2017-05-24T00:00:00"/>
    <n v="655024"/>
    <n v="521487"/>
    <n v="399922"/>
    <n v="1576433"/>
    <n v="0"/>
    <s v="Community Development Fund (CFD)"/>
    <s v=""/>
    <s v=""/>
    <s v=""/>
    <s v=""/>
    <s v="Light"/>
    <s v="Compliant"/>
    <s v="Compliant"/>
    <s v="Compliant"/>
    <s v="Scenario 1: reselection of well-performing PR"/>
    <s v="Compliant"/>
    <s v="Compliant"/>
    <x v="0"/>
    <n v="1576433"/>
    <n v="0"/>
    <n v="0"/>
    <n v="1576433"/>
    <n v="1576433"/>
    <s v="2017-2019-Kosovo-HIV/AIDS"/>
    <x v="0"/>
    <s v=""/>
    <s v="2017-2019-Kosovo"/>
    <s v="AC-00000"/>
    <s v="EUR"/>
    <n v="1.1222085063404781"/>
    <n v="1769086.522275839"/>
    <n v="1769086.522275839"/>
    <n v="735073.50465716526"/>
    <n v="585217.1473459769"/>
    <n v="448795.87027269666"/>
    <n v="1769086.522275839"/>
    <n v="0"/>
    <n v="1769086.522275839"/>
    <n v="0"/>
    <n v="0"/>
    <s v="EECA"/>
    <x v="1"/>
    <d v="2017-12-07T00:00:00"/>
    <s v=""/>
    <s v=""/>
    <s v=""/>
    <x v="5"/>
    <d v="2018-01-12T00:00:00"/>
    <s v=""/>
    <s v=""/>
    <s v=""/>
    <x v="6"/>
    <d v="2017-05-23T00:00:00"/>
    <n v="7.8"/>
    <s v="AC-00000-Window 2"/>
    <x v="50"/>
    <x v="2"/>
    <s v="Focused"/>
    <x v="0"/>
  </r>
  <r>
    <s v="KSV-T-PC"/>
    <s v="2017-2019-Kosovo-Tuberculosis"/>
    <s v=""/>
    <s v=""/>
    <s v=""/>
    <s v="FR67-QNA-T"/>
    <s v="Tuberculosis"/>
    <s v="Tuberculosis"/>
    <x v="0"/>
    <s v="New Submission"/>
    <x v="0"/>
    <s v="Romy"/>
    <s v="Lily"/>
    <s v="English"/>
    <x v="3"/>
    <d v="2018-04-30T00:00:00"/>
    <n v="0"/>
    <n v="0"/>
    <n v="0"/>
    <n v="1527522"/>
    <n v="0"/>
    <s v="Community Development Fund"/>
    <s v=""/>
    <s v=""/>
    <s v=""/>
    <s v=""/>
    <s v="Light for PC"/>
    <s v="Compliant"/>
    <s v="Compliant"/>
    <s v="Compliant"/>
    <s v=""/>
    <s v="Compliant"/>
    <s v="Compliant"/>
    <x v="0"/>
    <n v="1527522"/>
    <n v="0"/>
    <n v="0"/>
    <n v="1527522"/>
    <n v="1527522"/>
    <s v="2017-2019-Kosovo-Tuberculosis"/>
    <x v="0"/>
    <s v=""/>
    <s v="2017-2019-Kosovo"/>
    <s v="AC-00000"/>
    <s v="EUR"/>
    <n v="1.1222085063404781"/>
    <n v="1714198.1820222198"/>
    <n v="1714198.1820222198"/>
    <n v="0"/>
    <n v="0"/>
    <n v="0"/>
    <n v="1714198.1820222198"/>
    <n v="0"/>
    <n v="1714198.1820222198"/>
    <n v="0"/>
    <n v="0"/>
    <s v="EECA"/>
    <x v="1"/>
    <d v="2018-11-20T00:00:00"/>
    <s v=""/>
    <s v=""/>
    <s v=""/>
    <x v="13"/>
    <d v="2018-12-21T00:00:00"/>
    <s v=""/>
    <s v=""/>
    <s v=""/>
    <x v="12"/>
    <d v="2018-04-30T00:00:00"/>
    <n v="7.833333333333333"/>
    <s v="AC-00000-Window 5"/>
    <x v="50"/>
    <x v="2"/>
    <s v="Focused"/>
    <x v="2"/>
  </r>
  <r>
    <s v="LAO-H-TMC"/>
    <s v="2017-2019-Lao (Peoples Democratic Republic)-HIV/AIDS"/>
    <s v=""/>
    <s v=""/>
    <s v=""/>
    <s v="FR100-LAO-H"/>
    <s v="HIV/AIDS"/>
    <s v="HIV/AIDS"/>
    <x v="2"/>
    <s v="New Submission"/>
    <x v="0"/>
    <s v="Oscar"/>
    <s v="Laura"/>
    <s v="English"/>
    <x v="1"/>
    <d v="2017-05-23T00:00:00"/>
    <n v="2285013.879312607"/>
    <n v="2361097.9298815834"/>
    <n v="2285537.8971809209"/>
    <n v="6931650"/>
    <n v="0"/>
    <s v="Ministry of Health"/>
    <s v=""/>
    <s v=""/>
    <s v=""/>
    <s v=""/>
    <s v="Standard"/>
    <s v="Compliant"/>
    <s v="Compliant"/>
    <s v="Compliant"/>
    <s v="Scenario 1: reselection of well-performing PR"/>
    <s v="Compliant"/>
    <s v="Compliant"/>
    <x v="0"/>
    <n v="6931650"/>
    <n v="0"/>
    <n v="44226"/>
    <n v="7374096"/>
    <n v="6931650.2400000002"/>
    <s v="2017-2019-Lao (Peoples Democratic Republic)-HIV/AIDS"/>
    <x v="0"/>
    <s v=""/>
    <s v="2017-2019-Lao (Peoples Democratic Republic)"/>
    <s v="AC-00000"/>
    <s v="USD"/>
    <n v="1.1222085063404781"/>
    <n v="7374096"/>
    <n v="6931650.2400000002"/>
    <n v="2285013.879312607"/>
    <n v="2361097.9298815834"/>
    <n v="2285537.8971809209"/>
    <n v="6931650"/>
    <n v="0"/>
    <n v="6931650"/>
    <n v="0"/>
    <n v="44226"/>
    <s v="SE Asia"/>
    <x v="1"/>
    <d v="2017-10-31T00:00:00"/>
    <s v=""/>
    <s v=""/>
    <s v=""/>
    <x v="9"/>
    <d v="2017-12-01T00:00:00"/>
    <s v=""/>
    <s v=""/>
    <s v=""/>
    <x v="0"/>
    <d v="2017-05-23T00:00:00"/>
    <n v="6.4"/>
    <s v="AC-00000-Window 2"/>
    <x v="51"/>
    <x v="0"/>
    <s v="Focused"/>
    <x v="0"/>
  </r>
  <r>
    <s v="LAO-T-TMC"/>
    <s v="2017-2019-Lao (Peoples Democratic Republic)-Tuberculosis"/>
    <s v=""/>
    <s v=""/>
    <s v=""/>
    <s v="FR100-LAO-T"/>
    <s v="Tuberculosis"/>
    <s v="Tuberculosis"/>
    <x v="2"/>
    <s v="New Submission"/>
    <x v="0"/>
    <s v="Gosia"/>
    <s v="Laura"/>
    <s v="English"/>
    <x v="0"/>
    <d v="2017-03-20T00:00:00"/>
    <n v="2884936.9907697788"/>
    <n v="2988691.9049380166"/>
    <n v="1961965.8570795204"/>
    <n v="7835595"/>
    <n v="0"/>
    <s v="MOH"/>
    <s v=""/>
    <s v=""/>
    <s v=""/>
    <s v=""/>
    <s v="Standard"/>
    <s v="Compliant"/>
    <s v="Compliant"/>
    <s v="Compliant"/>
    <s v="Scenario 1: reselection of well-performing PR"/>
    <s v="Compliant"/>
    <s v="Compliant"/>
    <x v="0"/>
    <n v="7835595"/>
    <n v="0"/>
    <n v="32000"/>
    <n v="7393149"/>
    <n v="7835594.7599999998"/>
    <s v="2017-2019-Lao (Peoples Democratic Republic)-Tuberculosis"/>
    <x v="0"/>
    <s v=""/>
    <s v="2017-2019-Lao (Peoples Democratic Republic)"/>
    <s v="AC-00000"/>
    <s v="USD"/>
    <n v="1.1222085063404781"/>
    <n v="7393149"/>
    <n v="7835594.7599999998"/>
    <n v="2884936.9907697788"/>
    <n v="2988691.9049380166"/>
    <n v="1961965.8570795204"/>
    <n v="7835595"/>
    <n v="0"/>
    <n v="7835595"/>
    <n v="0"/>
    <n v="32000"/>
    <s v="SE Asia"/>
    <x v="1"/>
    <d v="2017-09-13T00:00:00"/>
    <s v=""/>
    <s v=""/>
    <s v=""/>
    <x v="7"/>
    <d v="2017-10-13T00:00:00"/>
    <s v=""/>
    <s v=""/>
    <s v=""/>
    <x v="8"/>
    <d v="2017-03-20T00:00:00"/>
    <n v="6.9"/>
    <s v="AC-00000-Window 1"/>
    <x v="51"/>
    <x v="0"/>
    <s v="Focused"/>
    <x v="2"/>
  </r>
  <r>
    <s v="LBR-C-TCOE"/>
    <s v="2017-2019-Liberia-HIV/AIDS"/>
    <s v="2017-2019-Liberia-Tuberculosis"/>
    <s v=""/>
    <s v=""/>
    <s v="FR191-LBR-C"/>
    <s v="HIV/AIDS, Tuberculosis"/>
    <s v="TB/HIV"/>
    <x v="1"/>
    <s v="New Submission"/>
    <x v="0"/>
    <s v="Svetlana"/>
    <s v="Mariluz"/>
    <s v="English"/>
    <x v="1"/>
    <d v="2017-05-24T00:00:00"/>
    <n v="11972298.057681415"/>
    <n v="10012060.618665038"/>
    <n v="7495740.3262614515"/>
    <n v="29480099.002607904"/>
    <n v="0"/>
    <s v="Ministry of Health"/>
    <s v="PSI"/>
    <s v=""/>
    <s v=""/>
    <s v=""/>
    <s v="Standard"/>
    <s v="Compliant"/>
    <s v="Compliant"/>
    <s v="Compliant"/>
    <s v="Multiple Scenarios"/>
    <s v="Compliant"/>
    <s v="Compliant"/>
    <x v="0"/>
    <n v="29480099"/>
    <n v="0"/>
    <n v="542886"/>
    <n v="29480099"/>
    <n v="29480099"/>
    <s v="2017-2019-Liberia-TB/HIV"/>
    <x v="0"/>
    <s v=""/>
    <s v="2017-2019-Liberia"/>
    <s v="AC-00000"/>
    <s v="USD"/>
    <n v="1.1222085063404781"/>
    <n v="29480099"/>
    <n v="29480099"/>
    <n v="11972298.057681415"/>
    <n v="10012060.618665038"/>
    <n v="7495740.3262614515"/>
    <n v="29480099.002607904"/>
    <n v="0"/>
    <n v="29480099"/>
    <n v="0"/>
    <n v="542886"/>
    <s v="WA"/>
    <x v="0"/>
    <d v="2017-10-31T00:00:00"/>
    <s v=""/>
    <s v=""/>
    <s v=""/>
    <x v="9"/>
    <d v="2017-12-01T00:00:00"/>
    <s v=""/>
    <s v=""/>
    <s v=""/>
    <x v="0"/>
    <d v="2017-05-23T00:00:00"/>
    <n v="6.4"/>
    <s v="AC-00000-Window 2"/>
    <x v="52"/>
    <x v="9"/>
    <s v="Core"/>
    <x v="3"/>
  </r>
  <r>
    <s v="LBR-M-PC"/>
    <s v="2017-2019-Liberia-Malaria"/>
    <s v=""/>
    <s v=""/>
    <s v=""/>
    <s v="FR72-LBR-M"/>
    <s v="Malaria"/>
    <s v="Malaria"/>
    <x v="0"/>
    <s v="New Submission"/>
    <x v="0"/>
    <s v="Svetlana"/>
    <s v="Mariluz "/>
    <s v="English"/>
    <x v="0"/>
    <d v="2017-03-20T00:00:00"/>
    <n v="0"/>
    <n v="0"/>
    <n v="0"/>
    <n v="36268149"/>
    <n v="0"/>
    <s v="Ministry of Health (NMCP)"/>
    <s v="Plan International Liberia"/>
    <s v=""/>
    <s v=""/>
    <s v=""/>
    <s v="Light for PC"/>
    <s v=""/>
    <s v=""/>
    <s v="Compliant"/>
    <s v="Multiple Scenarios"/>
    <s v="Compliant"/>
    <s v="Compliant"/>
    <x v="0"/>
    <n v="36268149"/>
    <n v="0"/>
    <n v="723116"/>
    <n v="36268149"/>
    <n v="36268149"/>
    <s v="2017-2019-Liberia-Malaria"/>
    <x v="0"/>
    <s v=""/>
    <s v="2017-2019-Liberia"/>
    <s v="AC-00000"/>
    <s v="USD"/>
    <n v="1.1222085063404781"/>
    <n v="36268149"/>
    <n v="36268149"/>
    <n v="0"/>
    <n v="0"/>
    <n v="0"/>
    <n v="36268149"/>
    <n v="0"/>
    <n v="36268149"/>
    <n v="0"/>
    <n v="723116"/>
    <s v="WA"/>
    <x v="0"/>
    <d v="2017-10-31T00:00:00"/>
    <s v=""/>
    <s v=""/>
    <s v=""/>
    <x v="9"/>
    <d v="2017-12-01T00:00:00"/>
    <s v=""/>
    <s v=""/>
    <s v=""/>
    <x v="0"/>
    <d v="2017-03-20T00:00:00"/>
    <n v="8.5333333333333332"/>
    <s v="AC-00000-Window 1"/>
    <x v="52"/>
    <x v="9"/>
    <s v="Core"/>
    <x v="1"/>
  </r>
  <r>
    <s v="LKA-H-TMC"/>
    <s v="2017-2019-Sri Lanka-HIV/AIDS"/>
    <s v=""/>
    <s v=""/>
    <s v=""/>
    <s v="FR419-LKA-H"/>
    <s v="HIV/AIDS"/>
    <s v="HIV/AIDS"/>
    <x v="2"/>
    <s v="New Submission"/>
    <x v="0"/>
    <s v="Gosia"/>
    <s v="Laura"/>
    <s v="English"/>
    <x v="5"/>
    <d v="2018-02-07T00:00:00"/>
    <n v="2358126"/>
    <n v="2332310"/>
    <n v="2257611"/>
    <n v="6948047"/>
    <n v="0"/>
    <s v="National STD AIDS Control Programme (NSACP), Ministry of Health, Nutrition &amp; Indigenous Medicine"/>
    <s v="Family Planning Association Sri Lanka (FPA)"/>
    <s v=""/>
    <s v=""/>
    <s v=""/>
    <s v="Light"/>
    <s v="Compliant"/>
    <s v="Compliant"/>
    <s v="Compliant"/>
    <s v="Light"/>
    <s v="Compliant"/>
    <s v="Compliant"/>
    <x v="0"/>
    <n v="6948047"/>
    <n v="0"/>
    <n v="1800000"/>
    <n v="6948047"/>
    <n v="6948047"/>
    <s v="2017-2019-Sri Lanka-HIV/AIDS"/>
    <x v="0"/>
    <s v=""/>
    <s v="2017-2019-Sri Lanka"/>
    <s v="AC-00000"/>
    <s v="USD"/>
    <n v="1.1222085063404781"/>
    <n v="6948047"/>
    <n v="6948047"/>
    <n v="2358126"/>
    <n v="2332310"/>
    <n v="2257611"/>
    <n v="6948047"/>
    <n v="0"/>
    <n v="6948047"/>
    <n v="0"/>
    <n v="1800000"/>
    <s v="SE Asia"/>
    <x v="1"/>
    <d v="2018-11-20T00:00:00"/>
    <s v=""/>
    <s v=""/>
    <s v=""/>
    <x v="13"/>
    <d v="2018-12-21T00:00:00"/>
    <s v=""/>
    <s v=""/>
    <s v=""/>
    <x v="12"/>
    <d v="2018-02-07T00:00:00"/>
    <n v="10.566666666666666"/>
    <s v="AC-00000-Window 4"/>
    <x v="53"/>
    <x v="0"/>
    <s v="Focused"/>
    <x v="0"/>
  </r>
  <r>
    <s v="LKA-M-TT"/>
    <s v="2017-2019-Sri Lanka-Malaria"/>
    <s v=""/>
    <s v=""/>
    <s v=""/>
    <s v="FR420-LKA-M"/>
    <s v="Malaria"/>
    <s v="Malaria"/>
    <x v="3"/>
    <s v="New Submission"/>
    <x v="0"/>
    <s v="Gosia"/>
    <s v="Laura"/>
    <s v="English"/>
    <x v="3"/>
    <d v="2018-05-01T00:00:00"/>
    <n v="1179564"/>
    <n v="700286"/>
    <n v="620028"/>
    <n v="2499878"/>
    <n v="0"/>
    <s v="Anti Malaria Campaign, Ministry of Health and Indigenous Medicine"/>
    <s v=""/>
    <s v=""/>
    <s v=""/>
    <s v=""/>
    <s v="Light"/>
    <s v="Compliant"/>
    <s v="Compliant"/>
    <s v="Compliant"/>
    <s v="Scenario 1: reselection of well-performing PR"/>
    <s v="Compliant"/>
    <s v="Compliant"/>
    <x v="0"/>
    <n v="2499878"/>
    <n v="0"/>
    <n v="0"/>
    <n v="2500000"/>
    <n v="2500000"/>
    <s v="2017-2019-Sri Lanka-Malaria"/>
    <x v="0"/>
    <s v=""/>
    <s v="2017-2019-Sri Lanka"/>
    <s v="AC-00000"/>
    <s v="USD"/>
    <n v="1.1222085063404781"/>
    <n v="2500000"/>
    <n v="2500000"/>
    <n v="1179564"/>
    <n v="700286"/>
    <n v="620028"/>
    <n v="2499878"/>
    <n v="0"/>
    <n v="2499878"/>
    <n v="0"/>
    <n v="0"/>
    <s v="SE Asia"/>
    <x v="1"/>
    <d v="2018-12-12T00:00:00"/>
    <s v=""/>
    <s v=""/>
    <s v=""/>
    <x v="18"/>
    <d v="2019-01-31T00:00:00"/>
    <s v=""/>
    <s v=""/>
    <s v=""/>
    <x v="17"/>
    <d v="2018-04-30T00:00:00"/>
    <n v="9.1999999999999993"/>
    <s v="AC-00000-Window 5"/>
    <x v="53"/>
    <x v="0"/>
    <s v="Focused"/>
    <x v="1"/>
  </r>
  <r>
    <s v="LKA-T-PC"/>
    <s v="2017-2019-Sri Lanka-Tuberculosis"/>
    <s v=""/>
    <s v=""/>
    <s v=""/>
    <s v="FR421-LKA-T"/>
    <s v="Tuberculosis"/>
    <s v="Tuberculosis"/>
    <x v="0"/>
    <s v="New Submission"/>
    <x v="0"/>
    <s v="Gosia"/>
    <s v="Laura"/>
    <s v="English"/>
    <x v="5"/>
    <d v="2018-02-07T00:00:00"/>
    <n v="0"/>
    <n v="0"/>
    <n v="0"/>
    <n v="3024073"/>
    <n v="0"/>
    <s v="National Programme for Tuberculosis Control &amp; Chest Diseases (NPTCCD), Ministry of Health Nutrition and Indigenous Medicine"/>
    <s v=""/>
    <s v=""/>
    <s v=""/>
    <s v=""/>
    <s v="Light for PC"/>
    <s v="Compliant"/>
    <s v="Compliant"/>
    <s v="Compliant"/>
    <s v="Scenario 1: reselection of well-performing PR"/>
    <s v="Compliant"/>
    <s v="Compliant"/>
    <x v="0"/>
    <n v="3024073"/>
    <n v="0"/>
    <n v="0"/>
    <n v="3024073"/>
    <n v="3024073"/>
    <s v="2017-2019-Sri Lanka-Tuberculosis"/>
    <x v="0"/>
    <s v=""/>
    <s v="2017-2019-Sri Lanka"/>
    <s v="AC-00000"/>
    <s v="USD"/>
    <n v="1.1222085063404781"/>
    <n v="3024073"/>
    <n v="3024073"/>
    <n v="0"/>
    <n v="0"/>
    <n v="0"/>
    <n v="3024073"/>
    <n v="0"/>
    <n v="3024073"/>
    <n v="0"/>
    <n v="0"/>
    <s v="SE Asia"/>
    <x v="1"/>
    <d v="2018-10-17T00:00:00"/>
    <s v=""/>
    <s v=""/>
    <s v=""/>
    <x v="11"/>
    <d v="2018-11-12T00:00:00"/>
    <s v=""/>
    <s v=""/>
    <s v=""/>
    <x v="10"/>
    <d v="2018-02-07T00:00:00"/>
    <n v="9.2666666666666675"/>
    <s v="AC-00000-Window 4"/>
    <x v="53"/>
    <x v="0"/>
    <s v="Focused"/>
    <x v="2"/>
  </r>
  <r>
    <s v="LSO-C-PC"/>
    <s v="2017-2019-Lesotho-HIV/AIDS"/>
    <s v="2017-2019-Lesotho-Tuberculosis"/>
    <s v=""/>
    <s v=""/>
    <s v="FR280-LSO-C"/>
    <s v="HIV/AIDS, Tuberculosis"/>
    <s v="TB/HIV"/>
    <x v="0"/>
    <s v="New Submission"/>
    <x v="0"/>
    <s v="Gosia"/>
    <s v="Mariluz"/>
    <s v="English"/>
    <x v="0"/>
    <d v="2017-03-17T00:00:00"/>
    <n v="0"/>
    <n v="0"/>
    <n v="0"/>
    <n v="66347514"/>
    <n v="0"/>
    <s v="Ministry of Finance"/>
    <s v="PACT"/>
    <s v=""/>
    <s v=""/>
    <s v=""/>
    <s v="Light for PC"/>
    <s v=""/>
    <s v=""/>
    <s v="Compliant"/>
    <s v="Multiple Scenarios"/>
    <s v="Compliant"/>
    <s v="Compliant"/>
    <x v="0"/>
    <n v="66347514"/>
    <n v="0"/>
    <n v="2999816"/>
    <n v="66347514"/>
    <n v="66347514"/>
    <s v="2017-2019-Lesotho-TB/HIV"/>
    <x v="0"/>
    <s v=""/>
    <s v="2017-2019-Lesotho"/>
    <s v="AC-00000"/>
    <s v="USD"/>
    <n v="1.1222085063404781"/>
    <n v="66347514"/>
    <n v="66347514"/>
    <n v="0"/>
    <n v="0"/>
    <n v="0"/>
    <n v="66347514"/>
    <n v="0"/>
    <n v="66347514"/>
    <n v="0"/>
    <n v="2999816"/>
    <s v="SEA"/>
    <x v="0"/>
    <d v="2018-05-16T00:00:00"/>
    <s v=""/>
    <s v=""/>
    <s v=""/>
    <x v="12"/>
    <d v="2018-06-15T00:00:00"/>
    <s v=""/>
    <s v=""/>
    <s v=""/>
    <x v="11"/>
    <d v="2017-03-20T00:00:00"/>
    <n v="15.066666666666666"/>
    <s v="AC-00000-Window 1"/>
    <x v="54"/>
    <x v="1"/>
    <s v="Core"/>
    <x v="3"/>
  </r>
  <r>
    <s v="MAR-H-TNSP"/>
    <s v="2017-2019-Morocco-HIV/AIDS"/>
    <s v=""/>
    <s v=""/>
    <s v=""/>
    <s v="FR235-MAR-H"/>
    <s v="HIV/AIDS"/>
    <s v="HIV/AIDS"/>
    <x v="6"/>
    <s v="New Submission"/>
    <x v="0"/>
    <s v="Svetlana"/>
    <s v="Mariluz"/>
    <s v="French"/>
    <x v="1"/>
    <d v="2017-05-20T00:00:00"/>
    <n v="3888665.5673101516"/>
    <n v="4050576.1298222165"/>
    <n v="3896575.2900946024"/>
    <n v="11835816.98722697"/>
    <n v="0"/>
    <s v="Ministère de la Santé"/>
    <s v=""/>
    <s v=""/>
    <s v=""/>
    <s v=""/>
    <s v="Light"/>
    <s v="Compliant"/>
    <s v="Compliant"/>
    <s v="Compliant"/>
    <s v="Scenario 1: reselection of well-performing PR"/>
    <s v="Compliant"/>
    <s v="Compliant"/>
    <x v="0"/>
    <n v="11835817"/>
    <n v="0"/>
    <n v="1350000"/>
    <n v="11835817"/>
    <n v="11835817"/>
    <s v="2017-2019-Morocco-HIV/AIDS"/>
    <x v="0"/>
    <s v=""/>
    <s v="2017-2019-Morocco"/>
    <s v="AC-00000"/>
    <s v="EUR"/>
    <n v="1.1222085063404781"/>
    <n v="13282254.516889239"/>
    <n v="13282254.516889239"/>
    <n v="4363893.5779487733"/>
    <n v="4545590.9884661837"/>
    <n v="4372769.9361402793"/>
    <n v="13282254.502555236"/>
    <n v="0"/>
    <n v="13282254.516889239"/>
    <n v="0"/>
    <n v="1514981.4835596455"/>
    <s v="MENA"/>
    <x v="1"/>
    <d v="2017-11-21T00:00:00"/>
    <s v=""/>
    <s v=""/>
    <s v=""/>
    <x v="6"/>
    <d v="2017-12-13T00:00:00"/>
    <s v=""/>
    <s v=""/>
    <s v=""/>
    <x v="7"/>
    <d v="2017-05-23T00:00:00"/>
    <n v="6.8"/>
    <s v="AC-00000-Window 2"/>
    <x v="55"/>
    <x v="7"/>
    <s v="Focused"/>
    <x v="0"/>
  </r>
  <r>
    <s v="MAR-T-TNSP"/>
    <s v="2017-2019-Morocco-Tuberculosis"/>
    <s v=""/>
    <s v=""/>
    <s v=""/>
    <s v="FR256-MAR-T"/>
    <s v="Tuberculosis"/>
    <s v="Tuberculosis"/>
    <x v="6"/>
    <s v="New Submission"/>
    <x v="0"/>
    <s v="Svetlana"/>
    <s v="Mariluz"/>
    <s v="French"/>
    <x v="1"/>
    <d v="2017-05-20T00:00:00"/>
    <n v="834825"/>
    <n v="640001"/>
    <n v="396482"/>
    <n v="1871310"/>
    <n v="0"/>
    <s v="Ministère de la Santé"/>
    <s v=""/>
    <s v=""/>
    <s v=""/>
    <s v=""/>
    <s v="Light"/>
    <s v="Compliant"/>
    <s v="Compliant"/>
    <s v="Compliant"/>
    <s v="Scenario 1: reselection of well-performing PR"/>
    <s v="Compliant"/>
    <s v="Compliant"/>
    <x v="0"/>
    <n v="1871310"/>
    <n v="0"/>
    <n v="184272"/>
    <n v="1871310"/>
    <n v="1871310"/>
    <s v="2017-2019-Morocco-Tuberculosis"/>
    <x v="0"/>
    <s v=""/>
    <s v="2017-2019-Morocco"/>
    <s v="AC-00000"/>
    <s v="EUR"/>
    <n v="1.1222085063404781"/>
    <n v="2100000"/>
    <n v="2100000"/>
    <n v="936847.71630568965"/>
    <n v="718214.56626641226"/>
    <n v="444935.47301088541"/>
    <n v="2100000"/>
    <n v="0"/>
    <n v="2100000"/>
    <n v="0"/>
    <n v="206791.60588037258"/>
    <s v="MENA"/>
    <x v="1"/>
    <d v="2017-11-21T00:00:00"/>
    <s v=""/>
    <s v=""/>
    <s v=""/>
    <x v="6"/>
    <d v="2017-12-13T00:00:00"/>
    <s v=""/>
    <s v=""/>
    <s v=""/>
    <x v="7"/>
    <d v="2017-05-23T00:00:00"/>
    <n v="6.8"/>
    <s v="AC-00000-Window 2"/>
    <x v="55"/>
    <x v="7"/>
    <s v="Focused"/>
    <x v="2"/>
  </r>
  <r>
    <s v="MCC-C-PC"/>
    <s v="2017-2019-Multicountry Caribbean MCC-HIV/AIDS"/>
    <s v="2017-2019-Multicountry Caribbean MCC-Tuberculosis"/>
    <s v=""/>
    <s v=""/>
    <s v="FR414-MCC-C"/>
    <s v="HIV/AIDS, Tuberculosis"/>
    <s v="TB/HIV"/>
    <x v="0"/>
    <s v="New Submission"/>
    <x v="0"/>
    <s v="Romy"/>
    <s v="Lily"/>
    <s v="English"/>
    <x v="3"/>
    <d v="2018-04-30T00:00:00"/>
    <n v="0"/>
    <n v="0"/>
    <n v="0"/>
    <n v="3550000"/>
    <n v="0"/>
    <s v="OECS Comission"/>
    <s v=""/>
    <s v=""/>
    <s v=""/>
    <s v=""/>
    <s v="Light for PC"/>
    <s v="Compliant"/>
    <s v="Compliant"/>
    <s v="Compliant"/>
    <s v=""/>
    <s v="Compliant"/>
    <s v="Compliant"/>
    <x v="0"/>
    <n v="3550000"/>
    <n v="0"/>
    <n v="0"/>
    <n v="3550000"/>
    <n v="3550000"/>
    <s v="2017-2019-Multicountry Caribbean MCC-TB/HIV"/>
    <x v="0"/>
    <s v=""/>
    <s v="2017-2019-Multicountry Caribbean MCC"/>
    <s v="AC-00000"/>
    <s v="USD"/>
    <n v="1.1222085063404781"/>
    <n v="3550000"/>
    <n v="3550000"/>
    <n v="0"/>
    <n v="0"/>
    <n v="0"/>
    <n v="3550000"/>
    <n v="0"/>
    <n v="3550000"/>
    <n v="0"/>
    <n v="0"/>
    <s v="LAC"/>
    <x v="1"/>
    <d v="2019-02-21T00:00:00"/>
    <s v=""/>
    <s v=""/>
    <s v=""/>
    <x v="19"/>
    <d v="2019-03-22T00:00:00"/>
    <s v=""/>
    <s v=""/>
    <s v=""/>
    <x v="3"/>
    <d v="2018-04-30T00:00:00"/>
    <n v="10.866666666666667"/>
    <s v="AC-00000-Window 5"/>
    <x v="56"/>
    <x v="6"/>
    <s v="Focused"/>
    <x v="3"/>
  </r>
  <r>
    <s v="MCECSA-T-Full"/>
    <s v="2017-2019-Multicountry Africa ECSA-HC-Tuberculosis"/>
    <s v=""/>
    <s v=""/>
    <s v=""/>
    <s v="FR497-MCECSA-HC-T"/>
    <s v="Tuberculosis"/>
    <s v="Tuberculosis"/>
    <x v="4"/>
    <s v="New Submission"/>
    <x v="0"/>
    <s v="Gosia"/>
    <s v="Jeyran"/>
    <s v="English"/>
    <x v="3"/>
    <d v="2018-04-30T00:00:00"/>
    <n v="0"/>
    <n v="0"/>
    <n v="0"/>
    <n v="0"/>
    <n v="4500000"/>
    <s v="ECSA (EAST CENTRAL AND SOUTHERN AFRICA HEALTH COMMUNITY )"/>
    <s v=""/>
    <s v=""/>
    <s v=""/>
    <s v=""/>
    <s v=""/>
    <s v=""/>
    <s v=""/>
    <s v=""/>
    <s v=""/>
    <s v=""/>
    <s v=""/>
    <x v="0"/>
    <n v="0"/>
    <n v="4500000"/>
    <n v="0"/>
    <n v="0"/>
    <n v="0"/>
    <s v="2017-2019-Multicountry Africa ECSA-HC-Tuberculosis"/>
    <x v="1"/>
    <s v="Preidentified"/>
    <s v="2017-2019-Multicountry Africa ECSA-HC"/>
    <s v="AC-00000"/>
    <s v="USD"/>
    <n v="1.1222085063404781"/>
    <n v="0"/>
    <n v="0"/>
    <n v="0"/>
    <n v="0"/>
    <n v="0"/>
    <n v="0"/>
    <n v="4500000"/>
    <n v="0"/>
    <n v="4500000"/>
    <n v="0"/>
    <s v="HI Afr 2"/>
    <x v="1"/>
    <s v=""/>
    <s v=""/>
    <s v=""/>
    <s v=""/>
    <x v="2"/>
    <s v=""/>
    <s v=""/>
    <s v=""/>
    <s v=""/>
    <x v="2"/>
    <d v="2018-04-30T00:00:00"/>
    <n v="0"/>
    <s v="AC-00000-Window 5"/>
    <x v="57"/>
    <x v="8"/>
    <s v="Focused"/>
    <x v="2"/>
  </r>
  <r>
    <s v="MCSAE8-M-Full"/>
    <s v="2017-2019-Multicountry Elimination of malaria in South Africa-E8-Malaria"/>
    <s v=""/>
    <s v=""/>
    <s v=""/>
    <s v="FR500-MCE8-M"/>
    <s v="Malaria"/>
    <s v="Malaria"/>
    <x v="4"/>
    <s v="New Submission"/>
    <x v="0"/>
    <s v="Gosia"/>
    <s v="Nadine"/>
    <s v="English"/>
    <x v="6"/>
    <d v="2018-08-06T00:00:00"/>
    <n v="0"/>
    <n v="0"/>
    <n v="0"/>
    <n v="0"/>
    <n v="14220000"/>
    <s v="Elimination 8 Secretariat"/>
    <s v=""/>
    <s v=""/>
    <s v=""/>
    <s v=""/>
    <s v="Standard"/>
    <s v="Compliant"/>
    <s v="Compliant"/>
    <s v="Compliant"/>
    <s v="Standard"/>
    <s v="Compliant"/>
    <s v="Compliant"/>
    <x v="0"/>
    <n v="0"/>
    <n v="14220000"/>
    <n v="2108809"/>
    <n v="0"/>
    <n v="0"/>
    <s v="2017-2019-Multicountry Elimination of malaria in South Africa-E8-Malaria"/>
    <x v="1"/>
    <s v="Preidentified"/>
    <s v="2017-2019-Multicountry Elimination of malaria in South Africa-E8"/>
    <s v="AC-00000"/>
    <s v="USD"/>
    <n v="1.1222085063404781"/>
    <n v="0"/>
    <n v="0"/>
    <n v="0"/>
    <n v="0"/>
    <n v="0"/>
    <n v="0"/>
    <n v="14220000"/>
    <n v="0"/>
    <n v="14220000"/>
    <n v="2108809"/>
    <s v="HI Afr 2"/>
    <x v="0"/>
    <d v="2019-01-24T00:00:00"/>
    <s v=""/>
    <s v=""/>
    <s v=""/>
    <x v="23"/>
    <d v="2019-02-22T00:00:00"/>
    <s v=""/>
    <s v=""/>
    <s v=""/>
    <x v="20"/>
    <d v="2018-08-06T00:00:00"/>
    <n v="6.666666666666667"/>
    <s v="AC-00000-Window 6"/>
    <x v="58"/>
    <x v="8"/>
    <s v="Core"/>
    <x v="1"/>
  </r>
  <r>
    <s v="MCMOSASWA-M-Full"/>
    <s v="2017-2019-Multicountry Elimination of malaria in South Africa-MOSASWA-Malaria"/>
    <s v=""/>
    <s v=""/>
    <s v=""/>
    <s v="FR515-MCMOSASWA-M"/>
    <s v="Malaria"/>
    <s v="Malaria"/>
    <x v="4"/>
    <s v="New Submission"/>
    <x v="0"/>
    <s v="Gosia"/>
    <s v="Rosalie"/>
    <s v="English"/>
    <x v="6"/>
    <d v="2018-08-06T00:00:00"/>
    <n v="0"/>
    <n v="0"/>
    <n v="0"/>
    <n v="0"/>
    <n v="5780000"/>
    <s v="Lubombo Spatial Development Initiative 2 NPC"/>
    <s v=""/>
    <s v=""/>
    <s v=""/>
    <s v=""/>
    <s v=""/>
    <s v=""/>
    <s v=""/>
    <s v=""/>
    <s v=""/>
    <s v=""/>
    <s v=""/>
    <x v="0"/>
    <n v="0"/>
    <n v="5780000"/>
    <n v="0"/>
    <n v="0"/>
    <n v="0"/>
    <s v="2017-2019-Multicountry Elimination of malaria in South Africa-MOSASWA-Malaria"/>
    <x v="1"/>
    <s v="Preidentified"/>
    <s v="2017-2019-Multicountry Elimination of malaria in South Africa-MOSASWA"/>
    <s v="AC-00000"/>
    <s v="USD"/>
    <n v="1.1222085063404781"/>
    <n v="0"/>
    <n v="0"/>
    <n v="0"/>
    <n v="0"/>
    <n v="0"/>
    <n v="0"/>
    <n v="5780000"/>
    <n v="0"/>
    <n v="5780000"/>
    <n v="0"/>
    <s v="HI Afr 2"/>
    <x v="1"/>
    <d v="2018-12-12T00:00:00"/>
    <s v=""/>
    <s v=""/>
    <s v=""/>
    <x v="18"/>
    <s v=""/>
    <s v=""/>
    <s v=""/>
    <s v=""/>
    <x v="2"/>
    <d v="2018-08-06T00:00:00"/>
    <n v="0"/>
    <s v="AC-00000-Window 6"/>
    <x v="59"/>
    <x v="8"/>
    <s v="Focused"/>
    <x v="1"/>
  </r>
  <r>
    <s v="MCKPAFAO-H-Full"/>
    <s v="2017-2019-Multicountry South-Eastern Asia AFAO-HIV/AIDS"/>
    <s v=""/>
    <s v=""/>
    <s v=""/>
    <s v="FR543-MCSEAAFAO-H"/>
    <s v="HIV/AIDS"/>
    <s v="HIV/AIDS"/>
    <x v="4"/>
    <s v="New Submission"/>
    <x v="0"/>
    <s v="Gosia"/>
    <s v="Rosalie"/>
    <s v="English"/>
    <x v="6"/>
    <d v="2018-08-06T00:00:00"/>
    <n v="0"/>
    <n v="0"/>
    <n v="0"/>
    <n v="0"/>
    <n v="12500000"/>
    <s v="Australian Federation Of Aids Organisations, Inc."/>
    <s v=""/>
    <s v=""/>
    <s v=""/>
    <s v=""/>
    <s v=""/>
    <s v=""/>
    <s v=""/>
    <s v=""/>
    <s v=""/>
    <s v=""/>
    <s v=""/>
    <x v="0"/>
    <n v="0"/>
    <n v="12500000"/>
    <n v="360394"/>
    <n v="0"/>
    <n v="0"/>
    <s v="2017-2019-Multicountry South-Eastern Asia AFAO-HIV/AIDS"/>
    <x v="1"/>
    <s v="Preidentified"/>
    <s v="2017-2019-Multicountry South-Eastern Asia AFAO"/>
    <s v="AC-00000"/>
    <s v="USD"/>
    <n v="1.1222085063404781"/>
    <n v="0"/>
    <n v="0"/>
    <n v="0"/>
    <n v="0"/>
    <n v="0"/>
    <n v="0"/>
    <n v="12500000"/>
    <n v="0"/>
    <n v="12500000"/>
    <n v="360394"/>
    <s v="SE Asia"/>
    <x v="1"/>
    <d v="2018-12-12T00:00:00"/>
    <s v=""/>
    <s v=""/>
    <s v=""/>
    <x v="18"/>
    <d v="2019-01-31T00:00:00"/>
    <s v=""/>
    <s v=""/>
    <s v=""/>
    <x v="17"/>
    <d v="2018-08-06T00:00:00"/>
    <n v="5.9333333333333336"/>
    <s v="AC-00000-Window 6"/>
    <x v="60"/>
    <x v="0"/>
    <s v="Focused"/>
    <x v="0"/>
  </r>
  <r>
    <s v="MCEECAPAS-T-Full"/>
    <s v="2017-2019-Multicountry MDR TB EECA PAS-Tuberculosis"/>
    <s v=""/>
    <s v=""/>
    <s v=""/>
    <s v="FR524-MCPAS-T"/>
    <s v="Tuberculosis"/>
    <s v="Tuberculosis"/>
    <x v="4"/>
    <s v="New Submission"/>
    <x v="0"/>
    <s v="Svetlana"/>
    <s v="Rosalie"/>
    <s v="English"/>
    <x v="3"/>
    <d v="2018-04-30T00:00:00"/>
    <n v="0"/>
    <n v="0"/>
    <n v="0"/>
    <n v="0"/>
    <n v="4998976"/>
    <s v="Center for Health Policies and Studies (PAS)"/>
    <s v=""/>
    <s v=""/>
    <s v=""/>
    <s v=""/>
    <s v=""/>
    <s v=""/>
    <s v=""/>
    <s v=""/>
    <s v=""/>
    <s v=""/>
    <s v=""/>
    <x v="0"/>
    <n v="0"/>
    <n v="4998976"/>
    <n v="245200"/>
    <n v="0"/>
    <n v="0"/>
    <s v="2017-2019-Multicountry MDR TB EECA PAS-Tuberculosis"/>
    <x v="1"/>
    <s v="RFP"/>
    <s v="2017-2019-Multicountry MDR TB EECA PAS"/>
    <s v="AC-00000"/>
    <s v="USD"/>
    <n v="1.1222085063404781"/>
    <n v="0"/>
    <n v="0"/>
    <n v="0"/>
    <n v="0"/>
    <n v="0"/>
    <n v="0"/>
    <n v="4998976"/>
    <n v="0"/>
    <n v="4998976"/>
    <n v="245200"/>
    <s v="EECA"/>
    <x v="1"/>
    <d v="2018-11-20T00:00:00"/>
    <s v=""/>
    <s v=""/>
    <s v=""/>
    <x v="13"/>
    <d v="2018-12-21T00:00:00"/>
    <s v=""/>
    <s v=""/>
    <s v=""/>
    <x v="12"/>
    <d v="2018-04-30T00:00:00"/>
    <n v="7.833333333333333"/>
    <s v="AC-00000-Window 5"/>
    <x v="61"/>
    <x v="2"/>
    <s v="Focused"/>
    <x v="2"/>
  </r>
  <r>
    <s v="MCEECAAPH-H-Full"/>
    <s v="2017-2019-Multicountry Key Pops EECA APH-HIV/AIDS"/>
    <s v=""/>
    <s v=""/>
    <s v=""/>
    <s v="FR529-MCEECAAPH-H"/>
    <s v="HIV/AIDS"/>
    <s v="HIV/AIDS"/>
    <x v="4"/>
    <s v="New Submission"/>
    <x v="0"/>
    <s v="Svetlana"/>
    <s v="Rosalie"/>
    <s v="English"/>
    <x v="3"/>
    <d v="2018-04-30T00:00:00"/>
    <n v="0"/>
    <n v="0"/>
    <n v="0"/>
    <n v="0"/>
    <n v="10549803"/>
    <s v="Alliance for Public Health (APH)"/>
    <s v=""/>
    <s v=""/>
    <s v=""/>
    <s v=""/>
    <s v=""/>
    <s v=""/>
    <s v=""/>
    <s v=""/>
    <s v=""/>
    <s v=""/>
    <s v=""/>
    <x v="0"/>
    <n v="0"/>
    <n v="10549803"/>
    <n v="0"/>
    <n v="0"/>
    <n v="0"/>
    <s v="2017-2019-Multicountry Key Pops EECA APH-HIV/AIDS"/>
    <x v="1"/>
    <s v="RFP"/>
    <s v="2017-2019-Multicountry Key Pops EECA APH"/>
    <s v="AC-00000"/>
    <s v="USD"/>
    <n v="1.1222085063404781"/>
    <n v="0"/>
    <n v="0"/>
    <n v="0"/>
    <n v="0"/>
    <n v="0"/>
    <n v="0"/>
    <n v="10549803"/>
    <n v="0"/>
    <n v="10549803"/>
    <n v="0"/>
    <s v="EECA"/>
    <x v="1"/>
    <d v="2018-11-20T00:00:00"/>
    <s v=""/>
    <s v=""/>
    <s v=""/>
    <x v="13"/>
    <d v="2018-12-21T00:00:00"/>
    <s v=""/>
    <s v=""/>
    <s v=""/>
    <x v="12"/>
    <d v="2018-04-30T00:00:00"/>
    <n v="7.833333333333333"/>
    <s v="AC-00000-Window 5"/>
    <x v="62"/>
    <x v="2"/>
    <s v="Focused"/>
    <x v="0"/>
  </r>
  <r>
    <s v="MCAFGUNDP-T-Full"/>
    <s v="2017-2019-Multicountry TB Asia UNDP-Tuberculosis"/>
    <s v=""/>
    <s v=""/>
    <s v=""/>
    <s v="FR531-MCASIAUNDP-T"/>
    <s v="Tuberculosis"/>
    <s v="Tuberculosis"/>
    <x v="4"/>
    <s v="New Submission"/>
    <x v="0"/>
    <s v="Gosia"/>
    <s v="Laura"/>
    <s v="English"/>
    <x v="3"/>
    <d v="2018-04-30T00:00:00"/>
    <n v="0"/>
    <n v="0"/>
    <n v="0"/>
    <n v="0"/>
    <n v="4999999"/>
    <s v="UNDP"/>
    <s v=""/>
    <s v=""/>
    <s v=""/>
    <s v=""/>
    <s v=""/>
    <s v=""/>
    <s v=""/>
    <s v=""/>
    <s v=""/>
    <s v=""/>
    <s v=""/>
    <x v="0"/>
    <n v="0"/>
    <n v="4999999"/>
    <n v="854972"/>
    <n v="0"/>
    <n v="0"/>
    <s v="2017-2019-Multicountry TB Asia UNDP-Tuberculosis"/>
    <x v="1"/>
    <s v="RFP"/>
    <s v="2017-2019-Multicountry TB Asia UNDP"/>
    <s v="AC-00000"/>
    <s v="USD"/>
    <n v="1.1222085063404781"/>
    <n v="0"/>
    <n v="0"/>
    <n v="0"/>
    <n v="0"/>
    <n v="0"/>
    <n v="0"/>
    <n v="4999999"/>
    <n v="0"/>
    <n v="4999999"/>
    <n v="854972"/>
    <s v="SEA"/>
    <x v="1"/>
    <d v="2018-10-17T00:00:00"/>
    <s v=""/>
    <s v=""/>
    <s v=""/>
    <x v="11"/>
    <d v="2018-11-12T00:00:00"/>
    <s v=""/>
    <s v=""/>
    <s v=""/>
    <x v="10"/>
    <d v="2018-04-30T00:00:00"/>
    <n v="6.5333333333333332"/>
    <s v="AC-00000-Window 5"/>
    <x v="63"/>
    <x v="1"/>
    <s v="Focused"/>
    <x v="2"/>
  </r>
  <r>
    <s v="MCMENAH-H-Full"/>
    <s v="2017-2019-Multicountry HIV MENA IHAA-HIV/AIDS"/>
    <s v=""/>
    <s v=""/>
    <s v=""/>
    <s v="FR528-MCMENAIHAA-H"/>
    <s v="HIV/AIDS"/>
    <s v="HIV/AIDS"/>
    <x v="4"/>
    <s v="New Submission"/>
    <x v="0"/>
    <s v="Gosia"/>
    <s v="Laura"/>
    <s v="English"/>
    <x v="3"/>
    <d v="2018-04-30T00:00:00"/>
    <n v="0"/>
    <n v="0"/>
    <n v="0"/>
    <n v="0"/>
    <n v="7499577"/>
    <s v="International HIV/AIDS Alliance (IHAA/ ‘The Alliance’)"/>
    <s v=""/>
    <s v=""/>
    <s v=""/>
    <s v=""/>
    <s v=""/>
    <s v=""/>
    <s v=""/>
    <s v=""/>
    <s v=""/>
    <s v=""/>
    <s v=""/>
    <x v="0"/>
    <n v="0"/>
    <n v="7499577"/>
    <n v="1155513"/>
    <n v="0"/>
    <n v="0"/>
    <s v="2017-2019-Multicountry HIV MENA IHAA-HIV/AIDS"/>
    <x v="1"/>
    <s v="RFP"/>
    <s v="2017-2019-Multicountry HIV MENA IHAA"/>
    <s v="AC-00000"/>
    <s v="USD"/>
    <n v="1.1222085063404781"/>
    <n v="0"/>
    <n v="0"/>
    <n v="0"/>
    <n v="0"/>
    <n v="0"/>
    <n v="0"/>
    <n v="7499577"/>
    <n v="0"/>
    <n v="7499577"/>
    <n v="1155513"/>
    <s v="MENA"/>
    <x v="1"/>
    <d v="2018-10-17T00:00:00"/>
    <s v=""/>
    <s v=""/>
    <s v=""/>
    <x v="11"/>
    <d v="2018-11-12T00:00:00"/>
    <s v=""/>
    <s v=""/>
    <s v=""/>
    <x v="10"/>
    <d v="2018-04-30T00:00:00"/>
    <n v="6.5333333333333332"/>
    <s v="AC-00000-Window 5"/>
    <x v="64"/>
    <x v="7"/>
    <s v="Focused"/>
    <x v="0"/>
  </r>
  <r>
    <s v="MCWARNTB-T-Full"/>
    <s v="2017-2019-Multicountry TB WC Africa NTP/SRL-Tuberculosis"/>
    <s v=""/>
    <s v=""/>
    <s v=""/>
    <s v="FR533-MCNTPSRL-T"/>
    <s v="Tuberculosis"/>
    <s v="Tuberculosis"/>
    <x v="4"/>
    <s v="New Submission"/>
    <x v="0"/>
    <s v="Svetlana"/>
    <s v="Romy"/>
    <s v="English"/>
    <x v="3"/>
    <d v="2018-04-30T00:00:00"/>
    <n v="0"/>
    <n v="0"/>
    <n v="0"/>
    <n v="0"/>
    <n v="5343964"/>
    <s v="Programme National contre la Tuberculose du Bénin/Supranational Reference Laboratory (SRL)"/>
    <s v=""/>
    <s v=""/>
    <s v=""/>
    <s v=""/>
    <s v=""/>
    <s v=""/>
    <s v=""/>
    <s v=""/>
    <s v=""/>
    <s v=""/>
    <s v=""/>
    <x v="0"/>
    <n v="0"/>
    <n v="5343964"/>
    <n v="30000"/>
    <n v="0"/>
    <n v="0"/>
    <s v="2017-2019-Multicountry TB WC Africa NTP/SRL-Tuberculosis"/>
    <x v="1"/>
    <s v="RFP"/>
    <s v="2017-2019-Multicountry TB WC Africa NTP/SRL"/>
    <s v="AC-00000"/>
    <s v="EUR"/>
    <n v="1.1222085063404781"/>
    <n v="0"/>
    <n v="0"/>
    <n v="0"/>
    <n v="0"/>
    <n v="0"/>
    <n v="0"/>
    <n v="5997042"/>
    <n v="0"/>
    <n v="5997042"/>
    <n v="33666.255190214346"/>
    <s v="CA"/>
    <x v="1"/>
    <d v="2018-11-20T00:00:00"/>
    <s v=""/>
    <s v=""/>
    <s v=""/>
    <x v="13"/>
    <d v="2018-12-21T00:00:00"/>
    <s v=""/>
    <s v=""/>
    <s v=""/>
    <x v="12"/>
    <d v="2018-04-30T00:00:00"/>
    <n v="7.833333333333333"/>
    <s v="AC-00000-Window 5"/>
    <x v="65"/>
    <x v="3"/>
    <s v="Focused"/>
    <x v="2"/>
  </r>
  <r>
    <s v="MCIGAD-T-Full"/>
    <s v="2017-2019-Multicountry Eastern Africa IGAD-Tuberculosis"/>
    <s v=""/>
    <s v=""/>
    <s v=""/>
    <s v="FR526-MCIGAD-T"/>
    <s v="Tuberculosis"/>
    <s v="Tuberculosis"/>
    <x v="4"/>
    <s v="New Submission"/>
    <x v="0"/>
    <s v="Gosia"/>
    <s v="Romy"/>
    <s v="English"/>
    <x v="3"/>
    <d v="2018-04-30T00:00:00"/>
    <n v="0"/>
    <n v="0"/>
    <n v="0"/>
    <n v="0"/>
    <n v="7500000"/>
    <s v="IGAD"/>
    <s v=""/>
    <s v=""/>
    <s v=""/>
    <s v=""/>
    <s v=""/>
    <s v=""/>
    <s v=""/>
    <s v=""/>
    <s v=""/>
    <s v=""/>
    <s v=""/>
    <x v="0"/>
    <n v="0"/>
    <n v="7500000"/>
    <n v="0"/>
    <n v="0"/>
    <n v="0"/>
    <s v="2017-2019-Multicountry Eastern Africa IGAD-Tuberculosis"/>
    <x v="1"/>
    <s v="RFP"/>
    <s v="2017-2019-Multicountry Eastern Africa IGAD"/>
    <s v="AC-00000"/>
    <s v="USD"/>
    <n v="1.1222085063404781"/>
    <n v="0"/>
    <n v="0"/>
    <n v="0"/>
    <n v="0"/>
    <n v="0"/>
    <n v="0"/>
    <n v="7500000"/>
    <n v="0"/>
    <n v="7500000"/>
    <n v="0"/>
    <s v="CA"/>
    <x v="1"/>
    <d v="2019-03-14T00:00:00"/>
    <s v=""/>
    <s v=""/>
    <s v=""/>
    <x v="8"/>
    <s v=""/>
    <s v=""/>
    <s v=""/>
    <s v=""/>
    <x v="2"/>
    <d v="2018-04-30T00:00:00"/>
    <n v="0"/>
    <s v="AC-00000-Window 5"/>
    <x v="66"/>
    <x v="3"/>
    <s v="Focused"/>
    <x v="2"/>
  </r>
  <r>
    <s v="MCUNOPS-T-Full"/>
    <s v="2017-2019-Multicountry TB Asia UNOPS-Tuberculosis"/>
    <s v=""/>
    <s v=""/>
    <s v=""/>
    <s v="FR530-MCASIAUNOPS-T"/>
    <s v="Tuberculosis"/>
    <s v="Tuberculosis"/>
    <x v="4"/>
    <s v="New Submission"/>
    <x v="0"/>
    <s v="Gosia"/>
    <s v="Jeyran"/>
    <s v="English"/>
    <x v="3"/>
    <d v="2018-04-30T00:00:00"/>
    <n v="0"/>
    <n v="0"/>
    <n v="0"/>
    <n v="0"/>
    <n v="9999999"/>
    <s v="United Nations Office for Project Services (UNOPS)"/>
    <s v=""/>
    <s v=""/>
    <s v=""/>
    <s v=""/>
    <s v=""/>
    <s v=""/>
    <s v=""/>
    <s v=""/>
    <s v=""/>
    <s v=""/>
    <s v=""/>
    <x v="0"/>
    <n v="0"/>
    <n v="9999999"/>
    <n v="1051990.1299999999"/>
    <n v="0"/>
    <n v="0"/>
    <s v="2017-2019-Multicountry TB Asia UNOPS-Tuberculosis"/>
    <x v="1"/>
    <s v="RFP"/>
    <s v="2017-2019-Multicountry TB Asia UNOPS"/>
    <s v="AC-00000"/>
    <s v="USD"/>
    <n v="1.1222085063404781"/>
    <n v="0"/>
    <n v="0"/>
    <n v="0"/>
    <n v="0"/>
    <n v="0"/>
    <n v="0"/>
    <n v="9999999"/>
    <n v="0"/>
    <n v="9999999"/>
    <n v="1051990.1299999999"/>
    <s v="HI Asia"/>
    <x v="1"/>
    <d v="2018-12-12T00:00:00"/>
    <s v=""/>
    <s v=""/>
    <s v=""/>
    <x v="18"/>
    <d v="2019-01-31T00:00:00"/>
    <s v=""/>
    <s v=""/>
    <s v=""/>
    <x v="17"/>
    <d v="2018-04-30T00:00:00"/>
    <n v="9.1999999999999993"/>
    <s v="AC-00000-Window 5"/>
    <x v="67"/>
    <x v="5"/>
    <s v="Focused"/>
    <x v="2"/>
  </r>
  <r>
    <s v="MCPIH-T-Full"/>
    <s v="2017-2019-Multicountry LAC transition from GF financing PIH-Tuberculosis"/>
    <s v=""/>
    <s v=""/>
    <s v=""/>
    <s v="FR560-MCPIH-T"/>
    <s v="Tuberculosis"/>
    <s v="Tuberculosis"/>
    <x v="4"/>
    <s v="New Submission"/>
    <x v="0"/>
    <s v="Oscar"/>
    <s v="Rosalie"/>
    <s v="Spanish"/>
    <x v="6"/>
    <d v="2018-08-03T00:00:00"/>
    <n v="0"/>
    <n v="0"/>
    <n v="0"/>
    <n v="0"/>
    <n v="4500000"/>
    <s v="Partners in Health (PIH)"/>
    <s v=""/>
    <s v=""/>
    <s v=""/>
    <s v=""/>
    <s v=""/>
    <s v=""/>
    <s v=""/>
    <s v=""/>
    <s v=""/>
    <s v=""/>
    <s v=""/>
    <x v="0"/>
    <n v="0"/>
    <n v="4500000"/>
    <n v="0"/>
    <n v="0"/>
    <n v="0"/>
    <s v="2017-2019-Multicountry LAC transition from GF financing PIH-Tuberculosis"/>
    <x v="1"/>
    <s v="RFP"/>
    <s v="2017-2019-Multicountry LAC transition from GF financing PIH"/>
    <s v="AC-00000"/>
    <s v="USD"/>
    <n v="1.1222085063404781"/>
    <n v="0"/>
    <n v="0"/>
    <n v="0"/>
    <n v="0"/>
    <n v="0"/>
    <n v="0"/>
    <n v="4500000"/>
    <n v="0"/>
    <n v="4500000"/>
    <n v="0"/>
    <s v="LAC"/>
    <x v="1"/>
    <s v=""/>
    <s v=""/>
    <s v=""/>
    <s v=""/>
    <x v="2"/>
    <s v=""/>
    <s v=""/>
    <s v=""/>
    <s v=""/>
    <x v="2"/>
    <d v="2018-08-06T00:00:00"/>
    <n v="0"/>
    <s v="AC-00000-Window 6"/>
    <x v="68"/>
    <x v="6"/>
    <s v="Focused"/>
    <x v="2"/>
  </r>
  <r>
    <s v="MCALEP-H-Full"/>
    <s v="2017-2019-Multicountry Sustainability of services for key pop LAC (LA) ALEP-HIV/AIDS"/>
    <s v=""/>
    <s v=""/>
    <s v=""/>
    <s v="FR567-MCALEP-H"/>
    <s v="HIV/AIDS"/>
    <s v="HIV/AIDS"/>
    <x v="4"/>
    <s v="New Submission"/>
    <x v="0"/>
    <s v="Gosia"/>
    <s v="Zeila"/>
    <s v="Spanish"/>
    <x v="6"/>
    <d v="2018-08-05T00:00:00"/>
    <n v="0"/>
    <n v="0"/>
    <n v="0"/>
    <n v="0"/>
    <n v="10500000"/>
    <s v="HIVOS"/>
    <s v=""/>
    <s v=""/>
    <s v=""/>
    <s v=""/>
    <s v=""/>
    <s v=""/>
    <s v=""/>
    <s v=""/>
    <s v=""/>
    <s v=""/>
    <s v=""/>
    <x v="0"/>
    <n v="0"/>
    <n v="10500000"/>
    <n v="0"/>
    <n v="0"/>
    <n v="0"/>
    <s v="2017-2019-Multicountry Sustainability of services for key pop LAC (LA) ALEP-HIV/AIDS"/>
    <x v="1"/>
    <s v="RFP"/>
    <s v="2017-2019-Multicountry Sustainability of services for key pop LAC (LA) ALEP"/>
    <s v="AC-00000"/>
    <s v="USD"/>
    <n v="1.1222085063404781"/>
    <n v="0"/>
    <n v="0"/>
    <n v="0"/>
    <n v="0"/>
    <n v="0"/>
    <n v="0"/>
    <n v="10500000"/>
    <n v="0"/>
    <n v="10500000"/>
    <n v="0"/>
    <s v="LAC"/>
    <x v="1"/>
    <s v=""/>
    <s v=""/>
    <s v=""/>
    <s v=""/>
    <x v="2"/>
    <s v=""/>
    <s v=""/>
    <s v=""/>
    <s v=""/>
    <x v="2"/>
    <d v="2018-08-06T00:00:00"/>
    <n v="0"/>
    <s v="AC-00000-Window 6"/>
    <x v="69"/>
    <x v="6"/>
    <s v="Focused"/>
    <x v="0"/>
  </r>
  <r>
    <s v="MCCOIN-H-Full"/>
    <s v="2017-2019-Multicountry HIV Caribbean PCC Consortium-HIV/AIDS"/>
    <s v=""/>
    <s v=""/>
    <s v=""/>
    <s v="FR562-MCLACPCC-H"/>
    <s v="HIV/AIDS"/>
    <s v="HIV/AIDS"/>
    <x v="4"/>
    <s v="New Submission"/>
    <x v="0"/>
    <s v="Gosia"/>
    <s v="Romy"/>
    <s v="English"/>
    <x v="6"/>
    <d v="2018-08-06T00:00:00"/>
    <n v="0"/>
    <n v="0"/>
    <n v="0"/>
    <n v="0"/>
    <n v="6500000"/>
    <s v="CARICOM Secretariat"/>
    <s v=""/>
    <s v=""/>
    <s v=""/>
    <s v=""/>
    <s v=""/>
    <s v=""/>
    <s v=""/>
    <s v=""/>
    <s v=""/>
    <s v=""/>
    <s v=""/>
    <x v="0"/>
    <n v="0"/>
    <n v="6500000"/>
    <n v="0"/>
    <n v="0"/>
    <n v="0"/>
    <s v="2017-2019-Multicountry Sustainability of services for key pop LAC (Caribbean) COIN-HIV/AIDS"/>
    <x v="1"/>
    <s v="RFP"/>
    <s v="2017-2019-Multicountry HIV Caribbean PCC Consortium"/>
    <s v="AC-00000"/>
    <s v="USD"/>
    <n v="1.1222085063404781"/>
    <n v="0"/>
    <n v="0"/>
    <n v="0"/>
    <n v="0"/>
    <n v="0"/>
    <n v="0"/>
    <n v="6500000"/>
    <n v="0"/>
    <n v="6500000"/>
    <n v="0"/>
    <s v="LAC"/>
    <x v="1"/>
    <s v=""/>
    <s v=""/>
    <s v=""/>
    <s v=""/>
    <x v="2"/>
    <s v=""/>
    <s v=""/>
    <s v=""/>
    <s v=""/>
    <x v="2"/>
    <d v="2018-08-06T00:00:00"/>
    <n v="0"/>
    <s v="AC-00000-Window 6"/>
    <x v="70"/>
    <x v="6"/>
    <s v="Focused"/>
    <x v="0"/>
  </r>
  <r>
    <s v="MDA-H-PC"/>
    <s v="2017-2019-Moldova-HIV/AIDS"/>
    <s v=""/>
    <s v=""/>
    <s v=""/>
    <s v="FR78-MDA-H"/>
    <s v="HIV/AIDS"/>
    <s v="HIV/AIDS"/>
    <x v="0"/>
    <s v="New Submission"/>
    <x v="0"/>
    <s v="Oscar"/>
    <s v="Victoria"/>
    <s v="English"/>
    <x v="0"/>
    <d v="2017-03-20T00:00:00"/>
    <n v="0"/>
    <n v="0"/>
    <n v="0"/>
    <n v="7144919"/>
    <n v="0"/>
    <s v="Centre for Health Policies and Studies (PAS)"/>
    <s v="Coordination, Implementation and Monitoring Unit of the Health System Projects"/>
    <s v=""/>
    <s v=""/>
    <s v=""/>
    <s v="Light for PC"/>
    <s v=""/>
    <s v=""/>
    <s v="Compliant"/>
    <s v="N/A"/>
    <s v="Compliant"/>
    <s v="Compliant"/>
    <x v="0"/>
    <n v="7144919"/>
    <n v="0"/>
    <n v="131210"/>
    <n v="7144919"/>
    <n v="7144919"/>
    <s v="2017-2019-Moldova-HIV/AIDS"/>
    <x v="0"/>
    <s v=""/>
    <s v="2017-2019-Moldova"/>
    <s v="AC-00000"/>
    <s v="EUR"/>
    <n v="1.1222085063404781"/>
    <n v="8018088.8789137024"/>
    <n v="8018088.8789137024"/>
    <n v="0"/>
    <n v="0"/>
    <n v="0"/>
    <n v="8018088.8789137024"/>
    <n v="0"/>
    <n v="8018088.8789137024"/>
    <n v="0"/>
    <n v="147244.97811693413"/>
    <s v="EECA"/>
    <x v="1"/>
    <d v="2017-10-17T00:00:00"/>
    <s v=""/>
    <s v=""/>
    <s v=""/>
    <x v="14"/>
    <d v="2017-11-17T00:00:00"/>
    <s v=""/>
    <s v=""/>
    <s v=""/>
    <x v="13"/>
    <d v="2017-03-20T00:00:00"/>
    <n v="8.0666666666666664"/>
    <s v="AC-00000-Window 1"/>
    <x v="71"/>
    <x v="2"/>
    <s v="Focused"/>
    <x v="0"/>
  </r>
  <r>
    <s v="MDA-T-PC"/>
    <s v="2017-2019-Moldova-Tuberculosis"/>
    <s v=""/>
    <s v=""/>
    <s v=""/>
    <s v="FR79-MDA-T"/>
    <s v="Tuberculosis"/>
    <s v="Tuberculosis"/>
    <x v="0"/>
    <s v="New Submission"/>
    <x v="0"/>
    <s v="Oscar"/>
    <s v="Victoria"/>
    <s v="English"/>
    <x v="0"/>
    <d v="2017-03-20T00:00:00"/>
    <n v="0"/>
    <n v="0"/>
    <n v="0"/>
    <n v="8751802"/>
    <n v="0"/>
    <s v="Center for Health Policies and Studies (PAS)"/>
    <s v="Coordination, Implementation and Monitoring Unit of the Health System Projects"/>
    <s v=""/>
    <s v=""/>
    <s v=""/>
    <s v="Light for PC"/>
    <s v=""/>
    <s v=""/>
    <s v="Compliant"/>
    <s v="N/A"/>
    <s v="Compliant"/>
    <s v="Compliant"/>
    <x v="0"/>
    <n v="8751802"/>
    <n v="0"/>
    <n v="0"/>
    <n v="8751802"/>
    <n v="8751802"/>
    <s v="2017-2019-Moldova-Tuberculosis"/>
    <x v="0"/>
    <s v=""/>
    <s v="2017-2019-Moldova"/>
    <s v="AC-00000"/>
    <s v="EUR"/>
    <n v="1.1222085063404781"/>
    <n v="9821346.6502076089"/>
    <n v="9821346.6502076089"/>
    <n v="0"/>
    <n v="0"/>
    <n v="0"/>
    <n v="9821346.6502076089"/>
    <n v="0"/>
    <n v="9821346.6502076089"/>
    <n v="0"/>
    <n v="0"/>
    <s v="EECA"/>
    <x v="1"/>
    <d v="2017-10-17T00:00:00"/>
    <d v="2017-10-17T00:00:00"/>
    <s v=""/>
    <s v=""/>
    <x v="14"/>
    <d v="2017-11-17T00:00:00"/>
    <d v="2017-11-17T00:00:00"/>
    <s v=""/>
    <s v=""/>
    <x v="13"/>
    <d v="2017-03-20T00:00:00"/>
    <n v="8.0666666666666664"/>
    <s v="AC-00000-Window 1"/>
    <x v="71"/>
    <x v="2"/>
    <s v="Focused"/>
    <x v="2"/>
  </r>
  <r>
    <s v="MDG-H-PC"/>
    <s v="2017-2019-Madagascar-HIV/AIDS"/>
    <s v=""/>
    <s v=""/>
    <s v=""/>
    <s v="FR73-MDG-H"/>
    <s v="HIV/AIDS"/>
    <s v="HIV/AIDS"/>
    <x v="0"/>
    <s v="New Submission"/>
    <x v="0"/>
    <s v="Gosia"/>
    <s v="Mariluz"/>
    <s v="French"/>
    <x v="0"/>
    <d v="2017-03-20T00:00:00"/>
    <n v="0"/>
    <n v="0"/>
    <n v="0"/>
    <n v="13937000.699999999"/>
    <n v="0"/>
    <s v="Secrétariat Exécutif du Comité Nacional de la Lutte contre le Sida (SE/CNLS)"/>
    <s v="Population Services International Madagascar (PSI/M)"/>
    <s v=""/>
    <s v=""/>
    <s v=""/>
    <s v="Light for PC"/>
    <s v=""/>
    <s v=""/>
    <s v="Compliant"/>
    <s v=""/>
    <s v="Compliant"/>
    <s v="Compliant"/>
    <x v="0"/>
    <n v="13937001"/>
    <n v="0"/>
    <n v="1249623"/>
    <n v="15485534"/>
    <n v="13937000.699999999"/>
    <s v="2017-2019-Madagascar-HIV/AIDS"/>
    <x v="0"/>
    <s v=""/>
    <s v="2017-2019-Madagascar"/>
    <s v="AC-00000"/>
    <s v="USD"/>
    <n v="1.1222085063404781"/>
    <n v="15485534"/>
    <n v="13937000.699999999"/>
    <n v="0"/>
    <n v="0"/>
    <n v="0"/>
    <n v="13937000.699999999"/>
    <n v="0"/>
    <n v="13937001"/>
    <n v="0"/>
    <n v="1249623"/>
    <s v="SEA"/>
    <x v="0"/>
    <d v="2017-10-31T00:00:00"/>
    <s v=""/>
    <s v=""/>
    <s v=""/>
    <x v="9"/>
    <d v="2017-12-01T00:00:00"/>
    <s v=""/>
    <s v=""/>
    <s v=""/>
    <x v="0"/>
    <d v="2017-03-20T00:00:00"/>
    <n v="8.5333333333333332"/>
    <s v="AC-00000-Window 1"/>
    <x v="72"/>
    <x v="1"/>
    <s v="Core"/>
    <x v="0"/>
  </r>
  <r>
    <s v="MDG-M-Full-Resub"/>
    <s v="2017-2019-Madagascar-Malaria"/>
    <s v=""/>
    <s v=""/>
    <s v=""/>
    <s v="FR75-MDG-M-01"/>
    <s v="Malaria"/>
    <s v="Malaria"/>
    <x v="4"/>
    <s v="Resubmission"/>
    <x v="0"/>
    <s v="Gosia"/>
    <s v="Romy"/>
    <s v="French"/>
    <x v="5"/>
    <d v="2018-02-08T00:00:00"/>
    <n v="28355269"/>
    <n v="14231742"/>
    <n v="11240522"/>
    <n v="53827533"/>
    <n v="0"/>
    <s v="Ministère de la Santé Publique/Unité de Coordination des Projets (UCP)"/>
    <s v="Population Services International (PSI)"/>
    <s v=""/>
    <s v=""/>
    <s v=""/>
    <s v="Light"/>
    <s v="Compliant"/>
    <s v="Compliant"/>
    <s v="Compliant"/>
    <s v="Light"/>
    <s v="Compliant"/>
    <s v="Compliant"/>
    <x v="0"/>
    <n v="53827533"/>
    <n v="0"/>
    <n v="1902009"/>
    <n v="52000000"/>
    <n v="53827533.299999997"/>
    <s v="2017-2019-Madagascar-Malaria"/>
    <x v="0"/>
    <s v=""/>
    <s v="2017-2019-Madagascar"/>
    <s v="AC-00000"/>
    <s v="USD"/>
    <n v="1.1222085063404781"/>
    <n v="52000000"/>
    <n v="53827533.299999997"/>
    <n v="28355269"/>
    <n v="14231742"/>
    <n v="11240522"/>
    <n v="53827533"/>
    <n v="0"/>
    <n v="53827533"/>
    <n v="0"/>
    <n v="1902009"/>
    <s v="SEA"/>
    <x v="0"/>
    <d v="2018-06-20T00:00:00"/>
    <s v=""/>
    <s v=""/>
    <s v=""/>
    <x v="3"/>
    <d v="2018-07-20T00:00:00"/>
    <s v=""/>
    <s v=""/>
    <s v=""/>
    <x v="4"/>
    <d v="2018-02-07T00:00:00"/>
    <n v="5.4333333333333336"/>
    <s v="AC-00000-Window 4"/>
    <x v="72"/>
    <x v="1"/>
    <s v="Core"/>
    <x v="1"/>
  </r>
  <r>
    <s v="MDG-M-PC"/>
    <s v="2017-2019-Madagascar-Malaria"/>
    <s v=""/>
    <s v=""/>
    <s v=""/>
    <s v="FR75-MDG-M"/>
    <s v="Malaria"/>
    <s v="Malaria"/>
    <x v="0"/>
    <s v="New Submission"/>
    <x v="1"/>
    <s v="Gosia"/>
    <s v="Mariluz"/>
    <s v="French"/>
    <x v="0"/>
    <d v="2017-03-20T00:00:00"/>
    <n v="0"/>
    <n v="0"/>
    <n v="0"/>
    <n v="53827533.299999997"/>
    <n v="0"/>
    <s v="Ministry of Health"/>
    <s v="Population Services International (PSI Madagascar)"/>
    <s v=""/>
    <s v=""/>
    <s v=""/>
    <s v="Light for PC"/>
    <s v=""/>
    <s v=""/>
    <s v="Compliant"/>
    <s v=""/>
    <s v="Compliant"/>
    <s v="Compliant"/>
    <x v="2"/>
    <n v="0"/>
    <n v="0"/>
    <n v="0"/>
    <n v="52000000"/>
    <n v="53827533.299999997"/>
    <s v="2017-2019-Madagascar-Malaria"/>
    <x v="0"/>
    <s v=""/>
    <s v="2017-2019-Madagascar"/>
    <s v="AC-00000"/>
    <s v="USD"/>
    <n v="1.1222085063404781"/>
    <n v="52000000"/>
    <n v="53827533.299999997"/>
    <n v="0"/>
    <n v="0"/>
    <n v="0"/>
    <n v="53827533.299999997"/>
    <n v="0"/>
    <n v="0"/>
    <n v="0"/>
    <n v="0"/>
    <s v="SEA"/>
    <x v="0"/>
    <s v=""/>
    <s v=""/>
    <s v=""/>
    <s v=""/>
    <x v="2"/>
    <s v=""/>
    <s v=""/>
    <s v=""/>
    <s v=""/>
    <x v="2"/>
    <d v="2017-03-20T00:00:00"/>
    <n v="0"/>
    <s v="AC-00000-Window 1"/>
    <x v="72"/>
    <x v="1"/>
    <s v="Core"/>
    <x v="1"/>
  </r>
  <r>
    <s v="MDG-T-PC"/>
    <s v="2017-2019-Madagascar-Tuberculosis"/>
    <s v=""/>
    <s v=""/>
    <s v=""/>
    <s v="FR74-MDG-T"/>
    <s v="Tuberculosis"/>
    <s v="Tuberculosis"/>
    <x v="0"/>
    <s v="New Submission"/>
    <x v="0"/>
    <s v="Gosia"/>
    <s v="Mariluz"/>
    <s v="French"/>
    <x v="0"/>
    <d v="2017-03-20T00:00:00"/>
    <n v="0"/>
    <n v="0"/>
    <n v="0"/>
    <n v="9021000"/>
    <n v="0"/>
    <s v="Office National de Nutrition (ONN)"/>
    <s v=""/>
    <s v=""/>
    <s v=""/>
    <s v=""/>
    <s v="Light for PC"/>
    <s v=""/>
    <s v=""/>
    <s v="Compliant"/>
    <s v=""/>
    <s v="Compliant"/>
    <s v="Compliant"/>
    <x v="0"/>
    <n v="9021000"/>
    <n v="0"/>
    <n v="539567"/>
    <n v="9300000"/>
    <n v="9021000"/>
    <s v="2017-2019-Madagascar-Tuberculosis"/>
    <x v="0"/>
    <s v=""/>
    <s v="2017-2019-Madagascar"/>
    <s v="AC-00000"/>
    <s v="USD"/>
    <n v="1.1222085063404781"/>
    <n v="9300000"/>
    <n v="9021000"/>
    <n v="0"/>
    <n v="0"/>
    <n v="0"/>
    <n v="9021000"/>
    <n v="0"/>
    <n v="9021000"/>
    <n v="0"/>
    <n v="539567"/>
    <s v="SEA"/>
    <x v="0"/>
    <d v="2017-10-31T00:00:00"/>
    <s v=""/>
    <s v=""/>
    <s v=""/>
    <x v="9"/>
    <d v="2017-12-01T00:00:00"/>
    <s v=""/>
    <s v=""/>
    <s v=""/>
    <x v="0"/>
    <d v="2017-03-20T00:00:00"/>
    <n v="8.5333333333333332"/>
    <s v="AC-00000-Window 1"/>
    <x v="72"/>
    <x v="1"/>
    <s v="Core"/>
    <x v="2"/>
  </r>
  <r>
    <s v="MER-Z-TCOE"/>
    <s v="2017-2019-Multicountry Middle East MER-HIV/AIDS"/>
    <s v="2017-2019-Multicountry Middle East MER-Tuberculosis"/>
    <s v="2017-2019-Multicountry Middle East MER-Malaria"/>
    <s v=""/>
    <s v="FR461-MCMER-Z"/>
    <s v="HIV/AIDS, Tuberculosis, Malaria"/>
    <s v="HIV/AIDS, Tuberculosis, Malaria"/>
    <x v="1"/>
    <s v="New Submission"/>
    <x v="0"/>
    <s v="Svetlana"/>
    <s v="Rosalie"/>
    <s v="English"/>
    <x v="6"/>
    <d v="2018-08-06T00:00:00"/>
    <n v="17653338"/>
    <n v="9966687"/>
    <n v="8788343"/>
    <n v="36408368"/>
    <n v="0"/>
    <s v="International Organization for Migration (IOM)"/>
    <s v=""/>
    <s v=""/>
    <s v=""/>
    <s v=""/>
    <s v="Non-CCM"/>
    <s v="Non-CCM"/>
    <s v="Non-CCM"/>
    <s v="Non-CCM"/>
    <s v="Non-CCM"/>
    <s v="ASP"/>
    <s v="Non-CCM"/>
    <x v="0"/>
    <n v="36408368"/>
    <n v="0"/>
    <n v="1537009"/>
    <n v="36408368"/>
    <n v="36408368"/>
    <s v="2017-2019-Multicountry Middle East MER-HIV/AIDS, Tuberculosis, Malaria"/>
    <x v="0"/>
    <s v=""/>
    <s v="2017-2019-Multicountry Middle East MER"/>
    <s v="AC-00000"/>
    <s v="USD"/>
    <n v="1.1222085063404781"/>
    <n v="36408368"/>
    <n v="36408368"/>
    <n v="17653338"/>
    <n v="9966687"/>
    <n v="8788343"/>
    <n v="36408368"/>
    <n v="0"/>
    <n v="36408368"/>
    <n v="0"/>
    <n v="1537009"/>
    <s v="MENA"/>
    <x v="0"/>
    <d v="2018-11-20T00:00:00"/>
    <s v=""/>
    <s v=""/>
    <s v=""/>
    <x v="13"/>
    <d v="2018-12-21T00:00:00"/>
    <s v=""/>
    <s v=""/>
    <s v=""/>
    <x v="12"/>
    <d v="2018-08-06T00:00:00"/>
    <n v="4.5666666666666664"/>
    <s v="AC-00000-Window 6"/>
    <x v="73"/>
    <x v="7"/>
    <s v="Core"/>
    <x v="5"/>
  </r>
  <r>
    <s v="MLI-C-PC"/>
    <s v="2017-2019-Mali-HIV/AIDS"/>
    <s v="2017-2019-Mali-Tuberculosis"/>
    <s v=""/>
    <s v=""/>
    <s v="FR281-MLI-C"/>
    <s v="HIV/AIDS, Tuberculosis"/>
    <s v="TB/HIV"/>
    <x v="0"/>
    <s v="New Submission"/>
    <x v="0"/>
    <s v="Svetlana"/>
    <s v="Rosalie"/>
    <s v="French"/>
    <x v="0"/>
    <d v="2017-03-20T00:00:00"/>
    <n v="0"/>
    <n v="0"/>
    <n v="0"/>
    <n v="52966222"/>
    <n v="0"/>
    <s v="National High Council for the Fight against AIDS"/>
    <s v="Plan International, Inc"/>
    <s v="Catholic Relief Services - United States Conference of Catholic Bishops"/>
    <s v=""/>
    <s v=""/>
    <s v="Light for PC"/>
    <s v=""/>
    <s v=""/>
    <s v="Compliant"/>
    <s v="N/A"/>
    <s v="ASP"/>
    <s v="Compliant"/>
    <x v="0"/>
    <n v="52966222"/>
    <n v="0"/>
    <n v="1085738"/>
    <n v="50491955"/>
    <n v="52966222"/>
    <s v="2017-2019-Mali-TB/HIV"/>
    <x v="0"/>
    <s v=""/>
    <s v="2017-2019-Mali"/>
    <s v="AC-00000"/>
    <s v="EUR"/>
    <n v="1.1222085063404781"/>
    <n v="56662501.402760632"/>
    <n v="59439144.87711817"/>
    <n v="0"/>
    <n v="0"/>
    <n v="0"/>
    <n v="59439144.87711817"/>
    <n v="0"/>
    <n v="59439144.87711817"/>
    <n v="0"/>
    <n v="1218424.4192570981"/>
    <s v="HI Afr 1"/>
    <x v="2"/>
    <d v="2017-10-31T00:00:00"/>
    <s v=""/>
    <s v=""/>
    <s v=""/>
    <x v="9"/>
    <d v="2017-12-01T00:00:00"/>
    <s v=""/>
    <s v=""/>
    <s v=""/>
    <x v="0"/>
    <d v="2017-03-20T00:00:00"/>
    <n v="8.5333333333333332"/>
    <s v="AC-00000-Window 1"/>
    <x v="74"/>
    <x v="4"/>
    <s v="High Impact"/>
    <x v="3"/>
  </r>
  <r>
    <s v="MLI-M-TCOE"/>
    <s v="2017-2019-Mali-Malaria"/>
    <s v=""/>
    <s v=""/>
    <s v=""/>
    <s v="FR428-MLI-M"/>
    <s v="Malaria"/>
    <s v="Malaria"/>
    <x v="1"/>
    <s v="New Submission"/>
    <x v="0"/>
    <s v="Svetlana"/>
    <s v="Romy"/>
    <s v="French"/>
    <x v="3"/>
    <d v="2018-04-30T00:00:00"/>
    <n v="20644556"/>
    <n v="19780594"/>
    <n v="7002183"/>
    <n v="47427333"/>
    <n v="0"/>
    <s v="Population Services International"/>
    <s v=""/>
    <s v=""/>
    <s v=""/>
    <s v=""/>
    <s v="Standard"/>
    <s v="Compliant"/>
    <s v="Compliant"/>
    <s v="Compliant"/>
    <s v="N/A"/>
    <s v="ASP"/>
    <s v="Compliant"/>
    <x v="0"/>
    <n v="47427333"/>
    <n v="0"/>
    <n v="4546209"/>
    <n v="49901600"/>
    <n v="47427333"/>
    <s v="2017-2019-Mali-Malaria"/>
    <x v="0"/>
    <s v=""/>
    <s v="2017-2019-Mali"/>
    <s v="AC-00000"/>
    <s v="EUR"/>
    <n v="1.1222085063404781"/>
    <n v="56000000"/>
    <n v="53223356.525642462"/>
    <n v="23167496.352822356"/>
    <n v="22197950.847267423"/>
    <n v="7857909.325552688"/>
    <n v="53223356.525642462"/>
    <n v="0"/>
    <n v="53223356.525642462"/>
    <n v="0"/>
    <n v="5101794.4114016388"/>
    <s v="HI Afr 1"/>
    <x v="2"/>
    <d v="2018-11-20T00:00:00"/>
    <s v=""/>
    <s v=""/>
    <s v=""/>
    <x v="13"/>
    <d v="2018-12-21T00:00:00"/>
    <s v=""/>
    <s v=""/>
    <s v=""/>
    <x v="12"/>
    <d v="2018-04-30T00:00:00"/>
    <n v="7.833333333333333"/>
    <s v="AC-00000-Window 5"/>
    <x v="74"/>
    <x v="4"/>
    <s v="High Impact"/>
    <x v="1"/>
  </r>
  <r>
    <s v="MMR-C-Full"/>
    <s v="2017-2019-Myanmar-HIV/AIDS"/>
    <s v="2017-2019-Myanmar-Tuberculosis"/>
    <s v=""/>
    <s v=""/>
    <s v="FR301-MMR-C"/>
    <s v="HIV/AIDS, Tuberculosis"/>
    <s v="TB/HIV"/>
    <x v="4"/>
    <s v="New Submission"/>
    <x v="0"/>
    <s v="Bianca"/>
    <s v="N/A"/>
    <s v="English"/>
    <x v="10"/>
    <d v="2016-07-05T00:00:00"/>
    <n v="67375099"/>
    <n v="65764262"/>
    <n v="66465574"/>
    <n v="199604935"/>
    <n v="0"/>
    <s v="United Nations Office of Project Services_x000a_(UNOPS)"/>
    <s v="Save the Children International"/>
    <s v=""/>
    <s v=""/>
    <s v=""/>
    <s v="Light"/>
    <s v=""/>
    <s v=""/>
    <s v=""/>
    <s v=""/>
    <s v=""/>
    <s v=""/>
    <x v="0"/>
    <n v="199604935"/>
    <n v="0"/>
    <n v="78520515"/>
    <n v="206049968"/>
    <n v="206049968"/>
    <s v="2017-2019-Myanmar-TB/HIV"/>
    <x v="0"/>
    <s v=""/>
    <s v="2017-2019-Myanmar"/>
    <s v="AC-00000"/>
    <s v="USD"/>
    <n v="1.1222085063404781"/>
    <n v="206049968"/>
    <n v="206049968"/>
    <n v="67375099"/>
    <n v="65764262"/>
    <n v="66465574"/>
    <n v="199604935"/>
    <n v="0"/>
    <n v="199604935"/>
    <n v="0"/>
    <n v="78520515"/>
    <s v="HI Asia"/>
    <x v="2"/>
    <d v="2017-10-17T00:00:00"/>
    <s v=""/>
    <s v=""/>
    <s v=""/>
    <x v="14"/>
    <d v="2017-11-17T00:00:00"/>
    <s v=""/>
    <s v=""/>
    <s v=""/>
    <x v="13"/>
    <d v="2017-01-01T00:00:00"/>
    <n v="10.666666666666666"/>
    <s v="AC-00000-Early Applicant"/>
    <x v="75"/>
    <x v="5"/>
    <s v="High Impact"/>
    <x v="3"/>
  </r>
  <r>
    <s v="MNE-H-TNSP"/>
    <s v="2017-2019-Montenegro-HIV/AIDS"/>
    <s v=""/>
    <s v=""/>
    <s v=""/>
    <s v="FR392-MNE-H"/>
    <s v="HIV/AIDS"/>
    <s v="HIV/AIDS"/>
    <x v="6"/>
    <s v="New Submission"/>
    <x v="0"/>
    <s v="Svetlana"/>
    <s v="Rosalie"/>
    <s v="English"/>
    <x v="5"/>
    <d v="2018-02-07T00:00:00"/>
    <n v="189530"/>
    <n v="171530"/>
    <n v="195878"/>
    <n v="556938"/>
    <n v="0"/>
    <s v="Ministry of Health of Montenegro"/>
    <s v=""/>
    <s v=""/>
    <s v=""/>
    <s v=""/>
    <s v="Light"/>
    <s v="Compliant"/>
    <s v="Compliant"/>
    <s v="Compliant"/>
    <s v=""/>
    <s v="Compliant"/>
    <s v="Compliant"/>
    <x v="0"/>
    <n v="556938"/>
    <n v="0"/>
    <n v="78000"/>
    <n v="556938"/>
    <n v="556938"/>
    <s v="2017-2019-Montenegro-HIV/AIDS"/>
    <x v="0"/>
    <s v=""/>
    <s v="2017-2019-Montenegro"/>
    <s v="AC-00000"/>
    <s v="EUR"/>
    <n v="1.1222085063404781"/>
    <n v="625000.56110425317"/>
    <n v="625000.56110425317"/>
    <n v="212692.17820671081"/>
    <n v="192492.42509258221"/>
    <n v="219815.95780496017"/>
    <n v="625000.56110425317"/>
    <n v="0"/>
    <n v="625000.56110425317"/>
    <n v="0"/>
    <n v="87532.263494557294"/>
    <s v="EECA"/>
    <x v="1"/>
    <d v="2018-10-17T00:00:00"/>
    <s v=""/>
    <s v=""/>
    <s v=""/>
    <x v="11"/>
    <d v="2018-11-12T00:00:00"/>
    <s v=""/>
    <s v=""/>
    <s v=""/>
    <x v="10"/>
    <d v="2018-02-07T00:00:00"/>
    <n v="9.2666666666666675"/>
    <s v="AC-00000-Window 4"/>
    <x v="76"/>
    <x v="2"/>
    <s v="Focused"/>
    <x v="0"/>
  </r>
  <r>
    <s v="MNG-H-PC"/>
    <s v="2017-2019-Mongolia-HIV/AIDS"/>
    <s v=""/>
    <s v=""/>
    <s v=""/>
    <s v="FR80-MNG-H"/>
    <s v="HIV/AIDS"/>
    <s v="HIV/AIDS"/>
    <x v="0"/>
    <s v="New Submission"/>
    <x v="0"/>
    <s v="Gosia"/>
    <s v="Laura"/>
    <s v="English"/>
    <x v="0"/>
    <d v="2017-03-20T00:00:00"/>
    <n v="0"/>
    <n v="0"/>
    <n v="0"/>
    <n v="3044708"/>
    <n v="0"/>
    <s v="MOH"/>
    <s v=""/>
    <s v=""/>
    <s v=""/>
    <s v=""/>
    <s v="Light for PC"/>
    <s v=""/>
    <s v=""/>
    <s v="Compliant"/>
    <s v="Scenario 1: reselection of well-performing PR"/>
    <s v="Compliant"/>
    <s v="Compliant"/>
    <x v="0"/>
    <n v="3044708"/>
    <n v="0"/>
    <n v="0"/>
    <n v="3044708"/>
    <n v="3044708"/>
    <s v="2017-2019-Mongolia-HIV/AIDS"/>
    <x v="0"/>
    <s v=""/>
    <s v="2017-2019-Mongolia"/>
    <s v="AC-00000"/>
    <s v="USD"/>
    <n v="1.1222085063404781"/>
    <n v="3044708"/>
    <n v="3044708"/>
    <n v="0"/>
    <n v="0"/>
    <n v="0"/>
    <n v="3044708"/>
    <n v="0"/>
    <n v="3044708"/>
    <n v="0"/>
    <n v="0"/>
    <s v="SE Asia"/>
    <x v="1"/>
    <d v="2017-09-13T00:00:00"/>
    <s v=""/>
    <s v=""/>
    <s v=""/>
    <x v="7"/>
    <d v="2017-10-13T00:00:00"/>
    <s v=""/>
    <s v=""/>
    <s v=""/>
    <x v="8"/>
    <d v="2017-03-20T00:00:00"/>
    <n v="6.9"/>
    <s v="AC-00000-Window 1"/>
    <x v="77"/>
    <x v="0"/>
    <s v="Focused"/>
    <x v="0"/>
  </r>
  <r>
    <s v="MNG-T-TMC"/>
    <s v="2017-2019-Mongolia-Tuberculosis"/>
    <s v=""/>
    <s v=""/>
    <s v=""/>
    <s v="FR183-MNG-T"/>
    <s v="Tuberculosis"/>
    <s v="Tuberculosis"/>
    <x v="2"/>
    <s v="New Submission"/>
    <x v="0"/>
    <s v="Oscar"/>
    <s v="Laura"/>
    <s v="English"/>
    <x v="1"/>
    <d v="2017-05-23T00:00:00"/>
    <n v="3527798.66"/>
    <n v="2020579.4400000002"/>
    <n v="1675980.94"/>
    <n v="7224359"/>
    <n v="0"/>
    <s v="Ministry of Health"/>
    <s v=""/>
    <s v=""/>
    <s v=""/>
    <s v=""/>
    <s v="Light"/>
    <s v="Compliant"/>
    <s v="Compliant"/>
    <s v="Compliant"/>
    <s v="Scenario 1: reselection of well-performing PR"/>
    <s v="Compliant"/>
    <s v="Compliant"/>
    <x v="0"/>
    <n v="7224359"/>
    <n v="0"/>
    <n v="0"/>
    <n v="7224359"/>
    <n v="7224359"/>
    <s v="2017-2019-Mongolia-Tuberculosis"/>
    <x v="0"/>
    <s v=""/>
    <s v="2017-2019-Mongolia"/>
    <s v="AC-00000"/>
    <s v="USD"/>
    <n v="1.1222085063404781"/>
    <n v="7224359"/>
    <n v="7224359"/>
    <n v="3527798.66"/>
    <n v="2020579.4400000002"/>
    <n v="1675980.94"/>
    <n v="7224359"/>
    <n v="0"/>
    <n v="7224359"/>
    <n v="0"/>
    <n v="0"/>
    <s v="SE Asia"/>
    <x v="1"/>
    <d v="2017-10-17T00:00:00"/>
    <s v=""/>
    <s v=""/>
    <s v=""/>
    <x v="14"/>
    <d v="2017-11-17T00:00:00"/>
    <s v=""/>
    <s v=""/>
    <s v=""/>
    <x v="13"/>
    <d v="2017-05-23T00:00:00"/>
    <n v="5.9333333333333336"/>
    <s v="AC-00000-Window 2"/>
    <x v="77"/>
    <x v="0"/>
    <s v="Focused"/>
    <x v="2"/>
  </r>
  <r>
    <s v="MOZ-C-Full"/>
    <s v="2017-2019-Mozambique-HIV/AIDS"/>
    <s v="2017-2019-Mozambique-Tuberculosis"/>
    <s v=""/>
    <s v=""/>
    <s v="FR217-MOZ-C"/>
    <s v="HIV/AIDS, Tuberculosis"/>
    <s v="TB/HIV"/>
    <x v="4"/>
    <s v="New Submission"/>
    <x v="0"/>
    <s v="Bianca"/>
    <s v="Josefina"/>
    <s v="English"/>
    <x v="1"/>
    <d v="2017-05-23T00:00:00"/>
    <n v="121367408.96166204"/>
    <n v="106953944.93499614"/>
    <n v="106690015.57979684"/>
    <n v="335011369.47645503"/>
    <n v="0"/>
    <s v="Ministerio de Saude (MOH)"/>
    <s v="FDC"/>
    <s v="CCS"/>
    <s v="ECOSIDA"/>
    <s v=""/>
    <s v="Standard"/>
    <s v=""/>
    <s v=""/>
    <s v=""/>
    <s v=""/>
    <s v=""/>
    <s v=""/>
    <x v="0"/>
    <n v="335011369"/>
    <n v="0"/>
    <n v="6600000"/>
    <n v="335011369"/>
    <n v="335011369"/>
    <s v="2017-2019-Mozambique-TB/HIV"/>
    <x v="0"/>
    <s v=""/>
    <s v="2017-2019-Mozambique"/>
    <s v="AC-00000"/>
    <s v="USD"/>
    <n v="1.1222085063404781"/>
    <n v="335011369"/>
    <n v="335011369"/>
    <n v="121367408.96166204"/>
    <n v="106953944.93499614"/>
    <n v="106690015.57979684"/>
    <n v="335011369.47645503"/>
    <n v="0"/>
    <n v="335011369"/>
    <n v="0"/>
    <n v="6600000"/>
    <s v="HI Afr 2"/>
    <x v="2"/>
    <d v="2017-10-31T00:00:00"/>
    <s v=""/>
    <s v=""/>
    <s v=""/>
    <x v="9"/>
    <d v="2017-12-01T00:00:00"/>
    <s v=""/>
    <s v=""/>
    <s v=""/>
    <x v="0"/>
    <d v="2017-05-23T00:00:00"/>
    <n v="6.4"/>
    <s v="AC-00000-Window 2"/>
    <x v="78"/>
    <x v="8"/>
    <s v="High Impact"/>
    <x v="3"/>
  </r>
  <r>
    <s v="MOZ-M-PC"/>
    <s v="2017-2019-Mozambique-Malaria"/>
    <s v=""/>
    <s v=""/>
    <s v=""/>
    <s v="FR81-MOZ-M"/>
    <s v="Malaria"/>
    <s v="Malaria"/>
    <x v="0"/>
    <s v="New Submission"/>
    <x v="0"/>
    <s v="Bianca"/>
    <s v="Josefina"/>
    <s v="English"/>
    <x v="0"/>
    <d v="2017-03-20T00:00:00"/>
    <n v="0"/>
    <n v="0"/>
    <n v="0"/>
    <n v="167870339"/>
    <n v="0"/>
    <s v="Ministry of Health"/>
    <s v="World Vision"/>
    <s v=""/>
    <s v=""/>
    <s v=""/>
    <s v="Light for PC"/>
    <s v=""/>
    <s v=""/>
    <s v="Compliant"/>
    <s v="Scenario 1: reselection of well-performing PR"/>
    <s v="Compliant"/>
    <s v="Compliant"/>
    <x v="0"/>
    <n v="167870339"/>
    <n v="0"/>
    <n v="10363481"/>
    <n v="167870339"/>
    <n v="167870339"/>
    <s v="2017-2019-Mozambique-Malaria"/>
    <x v="0"/>
    <s v=""/>
    <s v="2017-2019-Mozambique"/>
    <s v="AC-00000"/>
    <s v="USD"/>
    <n v="1.1222085063404781"/>
    <n v="167870339"/>
    <n v="167870339"/>
    <n v="0"/>
    <n v="0"/>
    <n v="0"/>
    <n v="167870339"/>
    <n v="0"/>
    <n v="167870339"/>
    <n v="0"/>
    <n v="10363481"/>
    <s v="HI Afr 2"/>
    <x v="2"/>
    <d v="2017-09-13T00:00:00"/>
    <s v=""/>
    <s v=""/>
    <s v=""/>
    <x v="7"/>
    <d v="2017-10-13T00:00:00"/>
    <s v=""/>
    <s v=""/>
    <s v=""/>
    <x v="8"/>
    <d v="2017-03-20T00:00:00"/>
    <n v="6.9"/>
    <s v="AC-00000-Window 1"/>
    <x v="78"/>
    <x v="8"/>
    <s v="High Impact"/>
    <x v="1"/>
  </r>
  <r>
    <s v="MRT-H-TCOE"/>
    <s v="2017-2019-Mauritania-HIV/AIDS"/>
    <s v=""/>
    <s v=""/>
    <s v=""/>
    <s v="FR346-MRT-H"/>
    <s v="HIV/AIDS"/>
    <s v="HIV/AIDS"/>
    <x v="1"/>
    <s v="New Submission"/>
    <x v="0"/>
    <s v="Svetlana"/>
    <s v="Romy"/>
    <s v="French"/>
    <x v="6"/>
    <d v="2018-08-06T00:00:00"/>
    <n v="2134560.0693591"/>
    <n v="1788398.8874158158"/>
    <n v="1837781.6672586154"/>
    <n v="5760741"/>
    <n v="0"/>
    <s v=""/>
    <s v=""/>
    <s v=""/>
    <s v=""/>
    <s v=""/>
    <s v="Standard"/>
    <s v=""/>
    <s v=""/>
    <s v=""/>
    <s v="Standard"/>
    <s v=""/>
    <s v=""/>
    <x v="0"/>
    <n v="5760741"/>
    <n v="0"/>
    <n v="0"/>
    <n v="5760741"/>
    <n v="5760741"/>
    <s v="2017-2019-Mauritania-HIV/AIDS"/>
    <x v="0"/>
    <s v=""/>
    <s v="2017-2019-Mauritania"/>
    <s v="AC-00000"/>
    <s v="USD"/>
    <n v="1.1222085063404781"/>
    <n v="5760741"/>
    <n v="5760741"/>
    <n v="2134560.0693591"/>
    <n v="1788398.8874158158"/>
    <n v="1837781.6672586154"/>
    <n v="5760741"/>
    <n v="0"/>
    <n v="5760741"/>
    <n v="0"/>
    <n v="0"/>
    <s v="MENA"/>
    <x v="1"/>
    <s v=""/>
    <s v=""/>
    <s v=""/>
    <s v=""/>
    <x v="24"/>
    <s v=""/>
    <s v=""/>
    <s v=""/>
    <s v=""/>
    <x v="21"/>
    <d v="2018-08-06T00:00:00"/>
    <n v="10.966666666666667"/>
    <s v="AC-00000-Window 6"/>
    <x v="79"/>
    <x v="7"/>
    <s v="Focused"/>
    <x v="0"/>
  </r>
  <r>
    <s v="MRT-M-TCOE"/>
    <s v="2017-2019-Mauritania-Malaria"/>
    <s v=""/>
    <s v=""/>
    <s v=""/>
    <s v="FR349-MRT-M"/>
    <s v="Malaria"/>
    <s v="Malaria"/>
    <x v="1"/>
    <s v="New Submission"/>
    <x v="0"/>
    <s v="Svetlana"/>
    <s v="Romy"/>
    <s v="French"/>
    <x v="3"/>
    <d v="2018-05-01T00:00:00"/>
    <n v="1641277"/>
    <n v="5001533"/>
    <n v="1974005"/>
    <n v="8616815"/>
    <n v="0"/>
    <s v="to be confirmed"/>
    <s v=""/>
    <s v=""/>
    <s v=""/>
    <s v=""/>
    <s v="Standard"/>
    <s v="Compliant"/>
    <s v="Compliant"/>
    <s v="Compliant"/>
    <s v="N/A"/>
    <s v="ASP"/>
    <s v="Compliant"/>
    <x v="0"/>
    <n v="8616815"/>
    <n v="0"/>
    <n v="0"/>
    <n v="8616815"/>
    <n v="8616815"/>
    <s v="2017-2019-Mauritania-Malaria"/>
    <x v="0"/>
    <s v=""/>
    <s v="2017-2019-Mauritania"/>
    <s v="AC-00000"/>
    <s v="USD"/>
    <n v="1.1222085063404781"/>
    <n v="8616815"/>
    <n v="8616815"/>
    <n v="1641277"/>
    <n v="5001533"/>
    <n v="1974005"/>
    <n v="8616815"/>
    <n v="0"/>
    <n v="8616815"/>
    <n v="0"/>
    <n v="0"/>
    <s v="MENA"/>
    <x v="1"/>
    <s v=""/>
    <s v=""/>
    <s v=""/>
    <s v=""/>
    <x v="24"/>
    <s v=""/>
    <s v=""/>
    <s v=""/>
    <s v=""/>
    <x v="21"/>
    <d v="2018-04-30T00:00:00"/>
    <n v="14.233333333333333"/>
    <s v="AC-00000-Window 5"/>
    <x v="79"/>
    <x v="7"/>
    <s v="Focused"/>
    <x v="1"/>
  </r>
  <r>
    <s v="MRT-T-TCOE"/>
    <s v="2017-2019-Mauritania-Tuberculosis"/>
    <s v=""/>
    <s v=""/>
    <s v=""/>
    <s v="FR350-MRT-T"/>
    <s v="Tuberculosis"/>
    <s v="Tuberculosis"/>
    <x v="1"/>
    <s v="New Submission"/>
    <x v="0"/>
    <s v="Svetlana"/>
    <s v="Romy"/>
    <s v="French"/>
    <x v="6"/>
    <d v="2018-08-06T00:00:00"/>
    <n v="867932.17116848938"/>
    <n v="569084.18529465538"/>
    <n v="535368.64353979053"/>
    <n v="1972385"/>
    <n v="0"/>
    <s v=""/>
    <s v=""/>
    <s v=""/>
    <s v=""/>
    <s v=""/>
    <s v="Standard"/>
    <s v=""/>
    <s v=""/>
    <s v=""/>
    <s v="Standard"/>
    <s v=""/>
    <s v=""/>
    <x v="0"/>
    <n v="1972385"/>
    <n v="0"/>
    <n v="0"/>
    <n v="1972385"/>
    <n v="1972385"/>
    <s v="2017-2019-Mauritania-Tuberculosis"/>
    <x v="0"/>
    <s v=""/>
    <s v="2017-2019-Mauritania"/>
    <s v="AC-00000"/>
    <s v="USD"/>
    <n v="1.1222085063404781"/>
    <n v="1972385"/>
    <n v="1972385"/>
    <n v="867932.17116848938"/>
    <n v="569084.18529465538"/>
    <n v="535368.64353979053"/>
    <n v="1972385"/>
    <n v="0"/>
    <n v="1972385"/>
    <n v="0"/>
    <n v="0"/>
    <s v="MENA"/>
    <x v="1"/>
    <s v=""/>
    <s v=""/>
    <s v=""/>
    <s v=""/>
    <x v="24"/>
    <s v=""/>
    <s v=""/>
    <s v=""/>
    <s v=""/>
    <x v="21"/>
    <d v="2018-08-06T00:00:00"/>
    <n v="10.966666666666667"/>
    <s v="AC-00000-Window 6"/>
    <x v="79"/>
    <x v="7"/>
    <s v="Focused"/>
    <x v="2"/>
  </r>
  <r>
    <s v="MUS-H-TMC"/>
    <s v="2017-2019-Mauritius-HIV/AIDS"/>
    <s v=""/>
    <s v=""/>
    <s v=""/>
    <s v="FR223-MUS-H"/>
    <s v="HIV/AIDS"/>
    <s v="HIV/AIDS"/>
    <x v="2"/>
    <s v="New Submission"/>
    <x v="0"/>
    <s v="Gosia"/>
    <s v="Victoria"/>
    <s v="English"/>
    <x v="0"/>
    <d v="2017-03-16T00:00:00"/>
    <n v="814400"/>
    <n v="831400"/>
    <n v="842025"/>
    <n v="2487825"/>
    <n v="0"/>
    <s v="Ministry of Health and Quality of Life (MoHQL)"/>
    <s v="Prevention Information Lutte contre le Sida (PILS)"/>
    <s v=""/>
    <s v=""/>
    <s v=""/>
    <s v="Light"/>
    <s v="Compliant"/>
    <s v="Compliant"/>
    <s v="Compliant"/>
    <s v="Scenario 1: reselection of well-performing PR"/>
    <s v="Compliant with challenges"/>
    <s v="Compliant"/>
    <x v="0"/>
    <n v="2487825"/>
    <n v="0"/>
    <n v="0"/>
    <n v="2487917"/>
    <n v="2487917"/>
    <s v="2017-2019-Mauritius-HIV/AIDS"/>
    <x v="0"/>
    <s v=""/>
    <s v="2017-2019-Mauritius"/>
    <s v="AC-00000"/>
    <s v="USD"/>
    <n v="1.1222085063404781"/>
    <n v="2487917"/>
    <n v="2487917"/>
    <n v="814400"/>
    <n v="831400"/>
    <n v="842025"/>
    <n v="2487825"/>
    <n v="0"/>
    <n v="2487825"/>
    <n v="0"/>
    <n v="0"/>
    <s v="SEA"/>
    <x v="1"/>
    <d v="2017-09-13T00:00:00"/>
    <s v=""/>
    <s v=""/>
    <s v=""/>
    <x v="7"/>
    <d v="2017-10-13T00:00:00"/>
    <s v=""/>
    <s v=""/>
    <s v=""/>
    <x v="8"/>
    <d v="2017-03-20T00:00:00"/>
    <n v="6.9"/>
    <s v="AC-00000-Window 1"/>
    <x v="80"/>
    <x v="1"/>
    <s v="Focused"/>
    <x v="0"/>
  </r>
  <r>
    <s v="MWI-C-TMC"/>
    <s v="2017-2019-Malawi-HIV/AIDS"/>
    <s v="2017-2019-Malawi-Tuberculosis"/>
    <s v=""/>
    <s v=""/>
    <s v="FR100-MWI-C"/>
    <s v="HIV/AIDS, Tuberculosis"/>
    <s v="TB/HIV"/>
    <x v="2"/>
    <s v="New Submission"/>
    <x v="0"/>
    <s v="Gosia"/>
    <s v="Mariluz"/>
    <s v="English"/>
    <x v="0"/>
    <d v="2017-03-20T00:00:00"/>
    <n v="107918572"/>
    <n v="136121914"/>
    <n v="140711206"/>
    <n v="384751692"/>
    <n v="0"/>
    <s v="Ministry of Health of the Government of Malawi"/>
    <s v="ActionAid International Malawi"/>
    <s v=""/>
    <s v=""/>
    <s v=""/>
    <s v="Standard"/>
    <s v="Compliant"/>
    <s v="Compliant"/>
    <s v="Compliant"/>
    <s v="Multiple Scenarios"/>
    <s v="Compliant"/>
    <s v="Compliant"/>
    <x v="0"/>
    <n v="384751692"/>
    <n v="0"/>
    <n v="4613003.2"/>
    <n v="379804766"/>
    <n v="384751692"/>
    <s v="2017-2019-Malawi-TB/HIV"/>
    <x v="0"/>
    <s v=""/>
    <s v="2017-2019-Malawi"/>
    <s v="AC-00000"/>
    <s v="USD"/>
    <n v="1.1222085063404781"/>
    <n v="379804766"/>
    <n v="384751692"/>
    <n v="107918572"/>
    <n v="136121914"/>
    <n v="140711206"/>
    <n v="384751692"/>
    <n v="0"/>
    <n v="384751692"/>
    <n v="0"/>
    <n v="4613003.2"/>
    <s v="SEA"/>
    <x v="2"/>
    <d v="2017-09-13T00:00:00"/>
    <s v=""/>
    <s v=""/>
    <s v=""/>
    <x v="7"/>
    <d v="2017-10-13T00:00:00"/>
    <s v=""/>
    <s v=""/>
    <s v=""/>
    <x v="8"/>
    <d v="2017-03-20T00:00:00"/>
    <n v="6.9"/>
    <s v="AC-00000-Window 1"/>
    <x v="81"/>
    <x v="1"/>
    <s v="High Impact"/>
    <x v="3"/>
  </r>
  <r>
    <s v="MWI-M-Full"/>
    <s v="2017-2019-Malawi-Malaria"/>
    <s v=""/>
    <s v=""/>
    <s v=""/>
    <s v="FR100-MWI-M"/>
    <s v="Malaria"/>
    <s v="Malaria"/>
    <x v="4"/>
    <s v="New Submission"/>
    <x v="1"/>
    <s v="Gosia"/>
    <s v="Mariluz"/>
    <s v="English"/>
    <x v="0"/>
    <d v="2017-03-20T00:00:00"/>
    <n v="43049389"/>
    <n v="12397597"/>
    <n v="10276462"/>
    <n v="65723448"/>
    <n v="0"/>
    <s v="Ministry of Health"/>
    <s v="World Vision Inc"/>
    <s v=""/>
    <s v=""/>
    <s v=""/>
    <s v="Standard"/>
    <s v="Compliant"/>
    <s v="Compliant"/>
    <s v="Compliant"/>
    <s v="Multiple Scenarios"/>
    <s v="Compliant"/>
    <s v="Compliant"/>
    <x v="1"/>
    <n v="0"/>
    <n v="0"/>
    <n v="0"/>
    <n v="70670374"/>
    <n v="65723448"/>
    <s v="2017-2019-Malawi-Malaria"/>
    <x v="0"/>
    <s v=""/>
    <s v="2017-2019-Malawi"/>
    <s v="AC-00000"/>
    <s v="USD"/>
    <n v="1.1222085063404781"/>
    <n v="70670374"/>
    <n v="65723448"/>
    <n v="43049389"/>
    <n v="12397597"/>
    <n v="10276462"/>
    <n v="65723448"/>
    <n v="0"/>
    <n v="0"/>
    <n v="0"/>
    <n v="0"/>
    <s v="SEA"/>
    <x v="2"/>
    <s v=""/>
    <s v=""/>
    <s v=""/>
    <s v=""/>
    <x v="2"/>
    <s v=""/>
    <s v=""/>
    <s v=""/>
    <s v=""/>
    <x v="2"/>
    <d v="2017-03-20T00:00:00"/>
    <n v="0"/>
    <s v="AC-00000-Window 1"/>
    <x v="81"/>
    <x v="1"/>
    <s v="High Impact"/>
    <x v="1"/>
  </r>
  <r>
    <s v="MWI-M-Full-Resub"/>
    <s v="2017-2019-Malawi-Malaria"/>
    <s v=""/>
    <s v=""/>
    <s v=""/>
    <s v="FR100-MWI-M-01"/>
    <s v="Malaria"/>
    <s v="Malaria"/>
    <x v="4"/>
    <s v="Resubmission"/>
    <x v="0"/>
    <s v="Svetlana"/>
    <s v="Romy"/>
    <s v="English"/>
    <x v="1"/>
    <d v="2017-06-09T00:00:00"/>
    <n v="49606225"/>
    <n v="8973351"/>
    <n v="7143873"/>
    <n v="65723448"/>
    <n v="0"/>
    <s v="Ministry of Health"/>
    <s v="World Vision Inc"/>
    <s v=""/>
    <s v=""/>
    <s v=""/>
    <s v="Standard"/>
    <s v=""/>
    <s v=""/>
    <s v=""/>
    <s v="Multiple Scenarios"/>
    <s v=""/>
    <s v=""/>
    <x v="0"/>
    <n v="65723448"/>
    <n v="0"/>
    <n v="5906812"/>
    <n v="70670374"/>
    <n v="65723448"/>
    <s v="2017-2019-Malawi-Malaria"/>
    <x v="0"/>
    <s v=""/>
    <s v="2017-2019-Malawi"/>
    <s v="AC-00000"/>
    <s v="USD"/>
    <n v="1.1222085063404781"/>
    <n v="70670374"/>
    <n v="65723448"/>
    <n v="49606225"/>
    <n v="8973351"/>
    <n v="7143873"/>
    <n v="65723448"/>
    <n v="0"/>
    <n v="65723448"/>
    <n v="0"/>
    <n v="5906812"/>
    <s v="SEA"/>
    <x v="2"/>
    <d v="2017-09-13T00:00:00"/>
    <s v=""/>
    <s v=""/>
    <s v=""/>
    <x v="7"/>
    <d v="2017-10-13T00:00:00"/>
    <s v=""/>
    <s v=""/>
    <s v=""/>
    <x v="8"/>
    <d v="2017-05-23T00:00:00"/>
    <n v="4.7666666666666666"/>
    <s v="AC-00000-Window 2"/>
    <x v="81"/>
    <x v="1"/>
    <s v="High Impact"/>
    <x v="1"/>
  </r>
  <r>
    <s v="MWP-C-PC"/>
    <s v="2017-2019-Multicountry Western Pacific-HIV/AIDS"/>
    <s v="2017-2019-Multicountry Western Pacific-Tuberculosis"/>
    <s v=""/>
    <s v=""/>
    <s v="FR282-MCWP-C"/>
    <s v="HIV/AIDS, Tuberculosis"/>
    <s v="TB/HIV"/>
    <x v="0"/>
    <s v="New Submission"/>
    <x v="0"/>
    <s v="Gosia"/>
    <s v="Laura"/>
    <s v="English"/>
    <x v="0"/>
    <d v="2017-03-20T00:00:00"/>
    <n v="0"/>
    <n v="0"/>
    <n v="0"/>
    <n v="11368713"/>
    <n v="0"/>
    <s v="UNDP"/>
    <s v=""/>
    <s v=""/>
    <s v=""/>
    <s v=""/>
    <s v="Light for PC"/>
    <s v=""/>
    <s v=""/>
    <s v="Compliant"/>
    <s v="Scenario 1: reselection of well-performing PR"/>
    <s v="Compliant"/>
    <s v="Compliant"/>
    <x v="0"/>
    <n v="11368713"/>
    <n v="0"/>
    <n v="0"/>
    <n v="11368713"/>
    <n v="11368713"/>
    <s v="2017-2019-Multicountry Western Pacific-TB/HIV"/>
    <x v="0"/>
    <s v=""/>
    <s v="2017-2019-Multicountry Western Pacific"/>
    <s v="AC-00000"/>
    <s v="USD"/>
    <n v="1.1222085063404781"/>
    <n v="11368713"/>
    <n v="11368713"/>
    <n v="0"/>
    <n v="0"/>
    <n v="0"/>
    <n v="11368713"/>
    <n v="0"/>
    <n v="11368713"/>
    <n v="0"/>
    <n v="0"/>
    <s v="SE Asia"/>
    <x v="1"/>
    <d v="2017-11-07T00:00:00"/>
    <s v=""/>
    <s v=""/>
    <s v=""/>
    <x v="0"/>
    <d v="2017-12-01T00:00:00"/>
    <s v=""/>
    <s v=""/>
    <s v=""/>
    <x v="0"/>
    <d v="2017-03-20T00:00:00"/>
    <n v="8.5333333333333332"/>
    <s v="AC-00000-Window 1"/>
    <x v="82"/>
    <x v="0"/>
    <s v="Focused"/>
    <x v="3"/>
  </r>
  <r>
    <s v="MWP-M-PC"/>
    <s v="2017-2019-Multicountry Western Pacific-Malaria"/>
    <s v=""/>
    <s v=""/>
    <s v=""/>
    <s v="FR123-MCWP-M"/>
    <s v="Malaria"/>
    <s v="Malaria"/>
    <x v="0"/>
    <s v="New Submission"/>
    <x v="0"/>
    <s v="Gosia"/>
    <s v="Laura"/>
    <s v="English"/>
    <x v="0"/>
    <d v="2017-03-21T00:00:00"/>
    <n v="0"/>
    <n v="0"/>
    <n v="0"/>
    <n v="1572033"/>
    <n v="0"/>
    <s v="UNDP"/>
    <s v=""/>
    <s v=""/>
    <s v=""/>
    <s v=""/>
    <s v="Light for PC"/>
    <s v=""/>
    <s v=""/>
    <s v="Compliant"/>
    <s v="Scenario 1: reselection of well-performing PR"/>
    <s v="Compliant"/>
    <s v="Compliant"/>
    <x v="0"/>
    <n v="1572033"/>
    <n v="0"/>
    <n v="0"/>
    <n v="1572033"/>
    <n v="1572033"/>
    <s v="2017-2019-Multicountry Western Pacific-Malaria"/>
    <x v="0"/>
    <s v=""/>
    <s v="2017-2019-Multicountry Western Pacific"/>
    <s v="AC-00000"/>
    <s v="USD"/>
    <n v="1.1222085063404781"/>
    <n v="1572033"/>
    <n v="1572033"/>
    <n v="0"/>
    <n v="0"/>
    <n v="0"/>
    <n v="1572033"/>
    <n v="0"/>
    <n v="1572033"/>
    <n v="0"/>
    <n v="0"/>
    <s v="SE Asia"/>
    <x v="1"/>
    <d v="2017-11-07T00:00:00"/>
    <s v=""/>
    <s v=""/>
    <s v=""/>
    <x v="0"/>
    <d v="2017-12-01T00:00:00"/>
    <s v=""/>
    <s v=""/>
    <s v=""/>
    <x v="0"/>
    <d v="2017-03-20T00:00:00"/>
    <n v="8.5333333333333332"/>
    <s v="AC-00000-Window 1"/>
    <x v="82"/>
    <x v="0"/>
    <s v="Focused"/>
    <x v="1"/>
  </r>
  <r>
    <s v="MYS-H-TT"/>
    <s v="2017-2019-Malaysia-HIV/AIDS"/>
    <s v=""/>
    <s v=""/>
    <s v=""/>
    <s v="FR355-MYS-H"/>
    <s v="HIV/AIDS"/>
    <s v="HIV/AIDS"/>
    <x v="3"/>
    <s v="New Submission"/>
    <x v="1"/>
    <s v="Gosia"/>
    <s v="Silvio"/>
    <s v="English"/>
    <x v="6"/>
    <d v="2018-08-06T00:00:00"/>
    <n v="1797948"/>
    <n v="1290498"/>
    <n v="943145"/>
    <n v="4031592"/>
    <n v="0"/>
    <s v="MAC (Malaysia AIDS Council)"/>
    <s v=""/>
    <s v=""/>
    <s v=""/>
    <s v=""/>
    <s v="Light"/>
    <s v=""/>
    <s v=""/>
    <s v=""/>
    <s v=""/>
    <s v=""/>
    <s v=""/>
    <x v="1"/>
    <n v="0"/>
    <n v="0"/>
    <n v="0"/>
    <n v="4031592"/>
    <n v="4031592"/>
    <s v="2017-2019-Malaysia-HIV/AIDS"/>
    <x v="0"/>
    <s v=""/>
    <s v="2017-2019-Malaysia"/>
    <s v="AC-00000"/>
    <s v="USD"/>
    <n v="1.1222085063404781"/>
    <n v="4031592"/>
    <n v="4031592"/>
    <n v="1797948"/>
    <n v="1290498"/>
    <n v="943145"/>
    <n v="4031592"/>
    <n v="0"/>
    <n v="0"/>
    <n v="0"/>
    <n v="0"/>
    <s v="SE Asia"/>
    <x v="1"/>
    <s v=""/>
    <s v=""/>
    <s v=""/>
    <s v=""/>
    <x v="2"/>
    <s v=""/>
    <s v=""/>
    <s v=""/>
    <s v=""/>
    <x v="2"/>
    <d v="2018-08-06T00:00:00"/>
    <n v="0"/>
    <s v="AC-00000-Window 6"/>
    <x v="83"/>
    <x v="0"/>
    <s v="Focused"/>
    <x v="0"/>
  </r>
  <r>
    <s v="MYS-H-TT-Resub"/>
    <s v="2017-2019-Malaysia-HIV/AIDS"/>
    <s v=""/>
    <s v=""/>
    <s v=""/>
    <s v="FR355-MYS-H-01"/>
    <s v="HIV/AIDS"/>
    <s v="HIV/AIDS"/>
    <x v="3"/>
    <s v="Resubmission"/>
    <x v="0"/>
    <s v=""/>
    <s v="Aline"/>
    <s v="English"/>
    <x v="7"/>
    <d v="2018-08-06T00:00:00"/>
    <n v="1797948"/>
    <n v="1290499"/>
    <n v="943145"/>
    <n v="4031592"/>
    <n v="0"/>
    <s v="Malaysia AIDS Council (MAC)"/>
    <s v=""/>
    <s v=""/>
    <s v=""/>
    <s v=""/>
    <s v="Light"/>
    <s v="Compliant with challenges"/>
    <s v="Non-compliant"/>
    <s v="Non-compliant"/>
    <s v="Light"/>
    <s v="Compliant with challenges"/>
    <s v="Non-compliant"/>
    <x v="0"/>
    <n v="4031592"/>
    <n v="0"/>
    <n v="0"/>
    <n v="4031592"/>
    <n v="4031592"/>
    <s v="2017-2019-Malaysia-HIV/AIDS"/>
    <x v="0"/>
    <s v=""/>
    <s v="2017-2019-Malaysia"/>
    <s v="AC-00000"/>
    <s v="USD"/>
    <n v="1.1222085063404781"/>
    <n v="4031592"/>
    <n v="4031592"/>
    <n v="1797948"/>
    <n v="1290499"/>
    <n v="943145"/>
    <n v="4031592"/>
    <n v="0"/>
    <n v="4031592"/>
    <n v="0"/>
    <n v="0"/>
    <s v="SE Asia"/>
    <x v="1"/>
    <s v=""/>
    <s v=""/>
    <s v=""/>
    <s v=""/>
    <x v="24"/>
    <s v=""/>
    <s v=""/>
    <s v=""/>
    <s v=""/>
    <x v="21"/>
    <d v="2019-01-30T00:00:00"/>
    <n v="5.0666666666666664"/>
    <s v="AC-00000-Remote (submission Jan 2019)"/>
    <x v="83"/>
    <x v="0"/>
    <s v="Focused"/>
    <x v="0"/>
  </r>
  <r>
    <s v="NAM-C-TMC"/>
    <s v="2017-2019-Namibia-HIV/AIDS"/>
    <s v="2017-2019-Namibia-Tuberculosis"/>
    <s v=""/>
    <s v=""/>
    <s v="FR229-NAM-C"/>
    <s v="HIV/AIDS, Tuberculosis"/>
    <s v="TB/HIV"/>
    <x v="2"/>
    <s v="New Submission"/>
    <x v="0"/>
    <s v="Oscar"/>
    <s v="Mariluz"/>
    <s v="English"/>
    <x v="1"/>
    <d v="2017-05-23T00:00:00"/>
    <n v="16794846.299782678"/>
    <n v="9102994.0261757057"/>
    <n v="8838452.8059708904"/>
    <n v="34736293.131929278"/>
    <n v="0"/>
    <s v="Ministry of Health and Social Services of Namibia"/>
    <s v="Namibia Network of AIDS Service Organizations"/>
    <s v=""/>
    <s v=""/>
    <s v=""/>
    <s v="Standard"/>
    <s v="Compliant"/>
    <s v="Compliant"/>
    <s v="Compliant"/>
    <s v="Multiple Scenarios"/>
    <s v="Compliant"/>
    <s v="Compliant"/>
    <x v="0"/>
    <n v="34736293"/>
    <n v="0"/>
    <n v="1722900"/>
    <n v="35283451"/>
    <n v="34736293"/>
    <s v="2017-2019-Namibia-TB/HIV"/>
    <x v="0"/>
    <s v=""/>
    <s v="2017-2019-Namibia"/>
    <s v="AC-00000"/>
    <s v="USD"/>
    <n v="1.1222085063404781"/>
    <n v="35283451"/>
    <n v="34736293"/>
    <n v="16794846.299782678"/>
    <n v="9102994.0261757057"/>
    <n v="8838452.8059708904"/>
    <n v="34736293.131929278"/>
    <n v="0"/>
    <n v="34736293"/>
    <n v="0"/>
    <n v="1722900"/>
    <s v="SEA"/>
    <x v="0"/>
    <d v="2017-12-07T00:00:00"/>
    <s v=""/>
    <s v=""/>
    <s v=""/>
    <x v="5"/>
    <d v="2018-01-12T00:00:00"/>
    <s v=""/>
    <s v=""/>
    <s v=""/>
    <x v="6"/>
    <d v="2017-05-23T00:00:00"/>
    <n v="7.8"/>
    <s v="AC-00000-Window 2"/>
    <x v="84"/>
    <x v="1"/>
    <s v="Core"/>
    <x v="3"/>
  </r>
  <r>
    <s v="NAM-M-TMC"/>
    <s v="2017-2019-Namibia-Malaria"/>
    <s v=""/>
    <s v=""/>
    <s v=""/>
    <s v="FR224-NAM-M"/>
    <s v="Malaria"/>
    <s v="Malaria"/>
    <x v="2"/>
    <s v="New Submission"/>
    <x v="1"/>
    <s v="Oscar"/>
    <s v="Mariluz"/>
    <s v="English"/>
    <x v="1"/>
    <d v="2017-05-23T00:00:00"/>
    <n v="1096590.3438557764"/>
    <n v="989644.97763061069"/>
    <n v="284377.88881530543"/>
    <n v="2370612"/>
    <n v="0"/>
    <s v="Ministry of Health and Social Services (MoHSS)"/>
    <s v=""/>
    <s v=""/>
    <s v=""/>
    <s v=""/>
    <s v="Standard"/>
    <s v="Compliant"/>
    <s v="Compliant"/>
    <s v="Compliant"/>
    <s v="Scenario 1: reselection of well-performing PR"/>
    <s v="Compliant"/>
    <s v="Compliant"/>
    <x v="1"/>
    <n v="0"/>
    <n v="0"/>
    <n v="0"/>
    <n v="1823454"/>
    <n v="2370612"/>
    <s v="2017-2019-Namibia-Malaria"/>
    <x v="0"/>
    <s v=""/>
    <s v="2017-2019-Namibia"/>
    <s v="AC-00000"/>
    <s v="USD"/>
    <n v="1.1222085063404781"/>
    <n v="1823454"/>
    <n v="2370612"/>
    <n v="1096590.3438557764"/>
    <n v="989644.97763061069"/>
    <n v="284377.88881530543"/>
    <n v="2370612"/>
    <n v="0"/>
    <n v="0"/>
    <n v="0"/>
    <n v="0"/>
    <s v="SEA"/>
    <x v="0"/>
    <s v=""/>
    <s v=""/>
    <s v=""/>
    <s v=""/>
    <x v="2"/>
    <s v=""/>
    <s v=""/>
    <s v=""/>
    <s v=""/>
    <x v="2"/>
    <d v="2017-05-23T00:00:00"/>
    <n v="0"/>
    <s v="AC-00000-Window 2"/>
    <x v="84"/>
    <x v="1"/>
    <s v="Core"/>
    <x v="1"/>
  </r>
  <r>
    <s v="NAM-M-TMC-Resub"/>
    <s v="2017-2019-Namibia-Malaria"/>
    <s v=""/>
    <s v=""/>
    <s v=""/>
    <s v="FR224-NAM-M-01"/>
    <s v="Malaria"/>
    <s v="Malaria"/>
    <x v="2"/>
    <s v="Resubmission"/>
    <x v="0"/>
    <s v="Bianca"/>
    <s v="Jeyran"/>
    <s v="English"/>
    <x v="2"/>
    <d v="2017-09-08T00:00:00"/>
    <n v="1096590.3438557764"/>
    <n v="989644.97763061069"/>
    <n v="284377"/>
    <n v="2370612"/>
    <n v="0"/>
    <s v="Ministry of Health and Social Services (MoHSS)"/>
    <s v=""/>
    <s v=""/>
    <s v=""/>
    <s v=""/>
    <s v=""/>
    <s v=""/>
    <s v=""/>
    <s v=""/>
    <s v=""/>
    <s v=""/>
    <s v=""/>
    <x v="0"/>
    <n v="2370612"/>
    <n v="0"/>
    <n v="106488"/>
    <n v="1823454"/>
    <n v="2370612"/>
    <s v="2017-2019-Namibia-Malaria"/>
    <x v="0"/>
    <s v=""/>
    <s v="2017-2019-Namibia"/>
    <s v="AC-00000"/>
    <s v="USD"/>
    <n v="1.1222085063404781"/>
    <n v="1823454"/>
    <n v="2370612"/>
    <n v="1096590.3438557764"/>
    <n v="989644.97763061069"/>
    <n v="284377"/>
    <n v="2370612"/>
    <n v="0"/>
    <n v="2370612"/>
    <n v="0"/>
    <n v="106488"/>
    <s v="SEA"/>
    <x v="0"/>
    <d v="2017-12-07T00:00:00"/>
    <s v=""/>
    <s v=""/>
    <s v=""/>
    <x v="5"/>
    <d v="2018-01-12T00:00:00"/>
    <s v=""/>
    <s v=""/>
    <s v=""/>
    <x v="6"/>
    <d v="2017-08-28T00:00:00"/>
    <n v="4.5666666666666664"/>
    <s v="AC-00000-Window 3"/>
    <x v="84"/>
    <x v="1"/>
    <s v="Core"/>
    <x v="1"/>
  </r>
  <r>
    <s v="NER-H-PC"/>
    <s v="2017-2019-Niger-HIV/AIDS"/>
    <s v=""/>
    <s v=""/>
    <s v=""/>
    <s v="FR85-NER-H"/>
    <s v="HIV/AIDS"/>
    <s v="HIV/AIDS"/>
    <x v="0"/>
    <s v="New Submission"/>
    <x v="0"/>
    <s v="Svetlana"/>
    <s v="Rosalie"/>
    <s v="French"/>
    <x v="0"/>
    <d v="2017-03-20T00:00:00"/>
    <n v="0"/>
    <n v="0"/>
    <n v="0"/>
    <n v="13395464"/>
    <n v="0"/>
    <s v="Coordination Intersectorielle de lutte contre les IST/VIH/SIDA (CISLS)"/>
    <s v=""/>
    <s v=""/>
    <s v=""/>
    <s v=""/>
    <s v="Light for PC"/>
    <s v=""/>
    <s v=""/>
    <s v="Compliant"/>
    <s v="N/A"/>
    <s v="ASP"/>
    <s v="Compliant"/>
    <x v="0"/>
    <n v="13395464"/>
    <n v="0"/>
    <n v="0"/>
    <n v="13395464"/>
    <n v="13395464"/>
    <s v="2017-2019-Niger-HIV/AIDS"/>
    <x v="0"/>
    <s v=""/>
    <s v="2017-2019-Niger"/>
    <s v="AC-00000"/>
    <s v="EUR"/>
    <n v="1.1222085063404781"/>
    <n v="15032503.647177646"/>
    <n v="15032503.647177646"/>
    <n v="0"/>
    <n v="0"/>
    <n v="0"/>
    <n v="15032503.647177646"/>
    <n v="0"/>
    <n v="15032503.647177646"/>
    <n v="0"/>
    <n v="0"/>
    <s v="WA"/>
    <x v="0"/>
    <d v="2017-10-17T00:00:00"/>
    <s v=""/>
    <s v=""/>
    <s v=""/>
    <x v="14"/>
    <d v="2017-11-17T00:00:00"/>
    <s v=""/>
    <s v=""/>
    <s v=""/>
    <x v="13"/>
    <d v="2017-03-20T00:00:00"/>
    <n v="8.0666666666666664"/>
    <s v="AC-00000-Window 1"/>
    <x v="85"/>
    <x v="9"/>
    <s v="Core"/>
    <x v="0"/>
  </r>
  <r>
    <s v="NER-M-PC"/>
    <s v="2017-2019-Niger-Malaria"/>
    <s v=""/>
    <s v=""/>
    <s v=""/>
    <s v="FR86-NER-M"/>
    <s v="Malaria"/>
    <s v="Malaria"/>
    <x v="0"/>
    <s v="New Submission"/>
    <x v="0"/>
    <s v="Svetlana"/>
    <s v="Rosalie"/>
    <s v="French"/>
    <x v="0"/>
    <d v="2017-03-20T00:00:00"/>
    <n v="0"/>
    <n v="0"/>
    <n v="0"/>
    <n v="44567832"/>
    <n v="0"/>
    <s v="Catholic Relief Services/Niger"/>
    <s v=""/>
    <s v=""/>
    <s v=""/>
    <s v=""/>
    <s v="Light for PC"/>
    <s v=""/>
    <s v=""/>
    <s v="Compliant"/>
    <s v="N/A"/>
    <s v="ASP"/>
    <s v="Compliant"/>
    <x v="0"/>
    <n v="44567832"/>
    <n v="0"/>
    <n v="0"/>
    <n v="50567832"/>
    <n v="44567832"/>
    <s v="2017-2019-Niger-Malaria"/>
    <x v="0"/>
    <s v=""/>
    <s v="2017-2019-Niger"/>
    <s v="AC-00000"/>
    <s v="EUR"/>
    <n v="1.1222085063404781"/>
    <n v="56747651.217596233"/>
    <n v="50014400.17955336"/>
    <n v="0"/>
    <n v="0"/>
    <n v="0"/>
    <n v="50014400.17955336"/>
    <n v="0"/>
    <n v="50014400.17955336"/>
    <n v="0"/>
    <n v="0"/>
    <s v="WA"/>
    <x v="0"/>
    <d v="2017-10-31T00:00:00"/>
    <s v=""/>
    <s v=""/>
    <s v=""/>
    <x v="9"/>
    <d v="2017-12-01T00:00:00"/>
    <s v=""/>
    <s v=""/>
    <s v=""/>
    <x v="0"/>
    <d v="2017-03-20T00:00:00"/>
    <n v="8.5333333333333332"/>
    <s v="AC-00000-Window 1"/>
    <x v="85"/>
    <x v="9"/>
    <s v="Core"/>
    <x v="1"/>
  </r>
  <r>
    <s v="NER-Z-TCOE"/>
    <s v="2017-2019-Niger-Tuberculosis"/>
    <s v="2017-2019-Niger-RSSH"/>
    <s v=""/>
    <s v=""/>
    <s v="FR484-NER-Z"/>
    <s v="Tuberculosis, RSSH"/>
    <s v="Tuberculosis, RSSH"/>
    <x v="1"/>
    <s v="New Submission"/>
    <x v="0"/>
    <s v="Svetlana"/>
    <s v="Romy"/>
    <s v="French"/>
    <x v="3"/>
    <d v="2018-04-30T00:00:00"/>
    <n v="8429956.4386977125"/>
    <n v="4517761.5885143364"/>
    <n v="4200099.9727879465"/>
    <n v="17147818"/>
    <n v="0"/>
    <s v="Ministry of Public Health"/>
    <s v=""/>
    <s v=""/>
    <s v=""/>
    <s v=""/>
    <s v="Light"/>
    <s v="Compliant"/>
    <s v="Compliant"/>
    <s v="Compliant"/>
    <s v="N/A"/>
    <s v="ASP"/>
    <s v="Compliant"/>
    <x v="0"/>
    <n v="17147818"/>
    <n v="0"/>
    <n v="4287679"/>
    <n v="11147818"/>
    <n v="17147818"/>
    <s v="2017-2019-Niger-Tuberculosis, RSSH"/>
    <x v="0"/>
    <s v=""/>
    <s v="2017-2019-Niger"/>
    <s v="AC-00000"/>
    <s v="EUR"/>
    <n v="1.1222085063404781"/>
    <n v="12510176.186735496"/>
    <n v="19243427.224778365"/>
    <n v="9460168.8235862553"/>
    <n v="5069870.4842490591"/>
    <n v="4713387.9169430444"/>
    <n v="19243427.224778365"/>
    <n v="0"/>
    <n v="19243427.224778365"/>
    <n v="0"/>
    <n v="4811669.8462574352"/>
    <s v="WA"/>
    <x v="0"/>
    <d v="2018-10-17T00:00:00"/>
    <s v=""/>
    <s v=""/>
    <s v=""/>
    <x v="11"/>
    <d v="2018-11-12T00:00:00"/>
    <s v=""/>
    <s v=""/>
    <s v=""/>
    <x v="10"/>
    <d v="2018-04-30T00:00:00"/>
    <n v="6.5333333333333332"/>
    <s v="AC-00000-Window 5"/>
    <x v="85"/>
    <x v="9"/>
    <s v="Core"/>
    <x v="5"/>
  </r>
  <r>
    <s v="NGA-C-Full"/>
    <s v="2017-2019-Nigeria-HIV/AIDS"/>
    <s v="2017-2019-Nigeria-Tuberculosis"/>
    <s v=""/>
    <s v=""/>
    <s v="FR245-NGA-C"/>
    <s v="HIV/AIDS, Tuberculosis"/>
    <s v="TB/HIV"/>
    <x v="4"/>
    <s v="New Submission"/>
    <x v="1"/>
    <s v="Bianca"/>
    <s v="Jeyran"/>
    <s v="English"/>
    <x v="1"/>
    <d v="2017-05-23T00:00:00"/>
    <n v="146228326"/>
    <n v="116787118"/>
    <n v="122395885"/>
    <n v="385411328.64999998"/>
    <n v="0"/>
    <s v="National Agency for the Control AIDS"/>
    <s v="Society for Family Health"/>
    <s v="Association for Reproductive and Family Health"/>
    <s v="Institute for Human Virology, Nigeria"/>
    <s v="Family Health International"/>
    <s v="Standard"/>
    <s v="Compliant"/>
    <s v="Compliant"/>
    <s v="Compliant"/>
    <s v="N/A"/>
    <s v="ASP"/>
    <s v="Compliant"/>
    <x v="1"/>
    <n v="0"/>
    <n v="0"/>
    <n v="0"/>
    <n v="347277022"/>
    <n v="331995689"/>
    <s v="2017-2019-Nigeria-TB/HIV"/>
    <x v="0"/>
    <s v=""/>
    <s v="2017-2019-Nigeria"/>
    <s v="AC-00000"/>
    <s v="USD"/>
    <n v="1.1222085063404781"/>
    <n v="347277022"/>
    <n v="331995689"/>
    <n v="146228326"/>
    <n v="116787118"/>
    <n v="122395885"/>
    <n v="385411328.64999998"/>
    <n v="0"/>
    <n v="0"/>
    <n v="0"/>
    <n v="0"/>
    <s v="HI Afr 1"/>
    <x v="2"/>
    <s v=""/>
    <s v=""/>
    <s v=""/>
    <s v=""/>
    <x v="2"/>
    <s v=""/>
    <s v=""/>
    <s v=""/>
    <s v=""/>
    <x v="2"/>
    <d v="2017-05-23T00:00:00"/>
    <n v="0"/>
    <s v="AC-00000-Window 2"/>
    <x v="86"/>
    <x v="4"/>
    <s v="High Impact"/>
    <x v="3"/>
  </r>
  <r>
    <s v="NGA-T-Full-Resub"/>
    <s v="2017-2019-Nigeria-Tuberculosis"/>
    <s v="2017-2019-Nigeria-RSSH"/>
    <s v=""/>
    <s v=""/>
    <s v="FR491-NGA-T"/>
    <s v="Tuberculosis"/>
    <s v="Tuberculosis"/>
    <x v="4"/>
    <s v="Resubmission"/>
    <x v="0"/>
    <s v="Jacqueline"/>
    <s v="Jeyran"/>
    <s v="English"/>
    <x v="3"/>
    <d v="2018-05-16T00:00:00"/>
    <n v="59621596"/>
    <n v="42402307"/>
    <n v="0"/>
    <n v="102023903"/>
    <n v="0"/>
    <s v="National Tuberculosis &amp; Leprosy Control Programme"/>
    <s v=""/>
    <s v=""/>
    <s v=""/>
    <s v=""/>
    <s v=""/>
    <s v=""/>
    <s v=""/>
    <s v=""/>
    <s v=""/>
    <s v=""/>
    <s v=""/>
    <x v="0"/>
    <n v="102023903"/>
    <n v="0"/>
    <n v="552267"/>
    <n v="107495151"/>
    <n v="139111016"/>
    <s v="2017-2019-Nigeria-Tuberculosis"/>
    <x v="0"/>
    <s v=""/>
    <s v="2017-2019-Nigeria"/>
    <s v="AC-00000"/>
    <s v="USD"/>
    <n v="1.1222085063404781"/>
    <n v="107495151"/>
    <n v="139111016"/>
    <n v="59621596"/>
    <n v="42402307"/>
    <n v="0"/>
    <n v="102023903"/>
    <n v="0"/>
    <n v="102023903"/>
    <n v="0"/>
    <n v="552267"/>
    <s v="HI Afr 1"/>
    <x v="2"/>
    <d v="2018-11-20T00:00:00"/>
    <s v=""/>
    <s v=""/>
    <s v=""/>
    <x v="13"/>
    <d v="2018-12-21T00:00:00"/>
    <s v=""/>
    <s v=""/>
    <s v=""/>
    <x v="12"/>
    <d v="2018-04-30T00:00:00"/>
    <n v="7.833333333333333"/>
    <s v="AC-00000-Window 5"/>
    <x v="86"/>
    <x v="4"/>
    <s v="High Impact"/>
    <x v="2"/>
  </r>
  <r>
    <s v="NGA-H-Full"/>
    <s v="2017-2019-Nigeria-HIV/AIDS"/>
    <s v=""/>
    <s v=""/>
    <s v=""/>
    <s v="FR492-NGA-H"/>
    <s v="HIV/AIDS"/>
    <s v="HIV/AIDS"/>
    <x v="4"/>
    <s v="New Submission"/>
    <x v="0"/>
    <s v="Bianca"/>
    <s v="Jeyran"/>
    <s v="English"/>
    <x v="6"/>
    <d v="2018-08-06T00:00:00"/>
    <n v="0"/>
    <n v="56580181.498321213"/>
    <n v="65263268.503587432"/>
    <n v="121843450"/>
    <n v="0"/>
    <s v="National Agency for the Control of AIDS (NACA)"/>
    <s v="Family Health International (FHI360)"/>
    <s v="Society for Family Health (SFH)"/>
    <s v="Lagos State Ministry of Health (LSMoH)"/>
    <s v=""/>
    <s v=""/>
    <s v=""/>
    <s v=""/>
    <s v=""/>
    <s v=""/>
    <s v=""/>
    <s v=""/>
    <x v="0"/>
    <n v="121843450"/>
    <n v="0"/>
    <n v="0"/>
    <n v="239781871"/>
    <n v="238254261"/>
    <s v="2017-2019-Nigeria-HIV/AIDS"/>
    <x v="0"/>
    <s v=""/>
    <s v="2017-2019-Nigeria"/>
    <s v="AC-00000"/>
    <s v="USD"/>
    <n v="1.1222085063404781"/>
    <n v="239781871"/>
    <n v="238254261"/>
    <n v="0"/>
    <n v="56580181.498321213"/>
    <n v="65263268.503587432"/>
    <n v="121843450"/>
    <n v="0"/>
    <n v="121843450"/>
    <n v="0"/>
    <n v="0"/>
    <s v="HI Afr 1"/>
    <x v="2"/>
    <d v="2019-03-14T00:00:00"/>
    <d v="2018-11-20T00:00:00"/>
    <s v=""/>
    <s v=""/>
    <x v="13"/>
    <s v=""/>
    <d v="2018-12-21T00:00:00"/>
    <s v=""/>
    <s v=""/>
    <x v="12"/>
    <d v="2018-08-06T00:00:00"/>
    <n v="4.5666666666666664"/>
    <s v="AC-00000-Window 6"/>
    <x v="86"/>
    <x v="4"/>
    <s v="High Impact"/>
    <x v="0"/>
  </r>
  <r>
    <s v="NGA-M-Full"/>
    <s v="2017-2019-Nigeria-Malaria"/>
    <s v=""/>
    <s v=""/>
    <s v=""/>
    <s v="FR100-NGA-M"/>
    <s v="Malaria"/>
    <s v="Malaria"/>
    <x v="4"/>
    <s v="New Submission"/>
    <x v="0"/>
    <s v="Bianca"/>
    <s v="Jeyran"/>
    <s v="English"/>
    <x v="0"/>
    <d v="2017-03-17T00:00:00"/>
    <n v="184630375"/>
    <n v="48469787"/>
    <n v="42174643"/>
    <n v="275274804.39999998"/>
    <n v="0"/>
    <s v="Catholic Relief Services - United States Conference of Catholic Bishops"/>
    <s v="National Malaria Elimination Programme of the Federal Ministry of Health of the Federal Republic of Nigeria"/>
    <s v=""/>
    <s v=""/>
    <s v=""/>
    <s v="Standard"/>
    <s v="Compliant"/>
    <s v="Compliant"/>
    <s v="Compliant"/>
    <s v="N/A"/>
    <s v="ASP"/>
    <s v="Compliant"/>
    <x v="0"/>
    <n v="275274804"/>
    <n v="0"/>
    <n v="4527784"/>
    <n v="313409111"/>
    <n v="283320856"/>
    <s v="2017-2019-Nigeria-Malaria"/>
    <x v="0"/>
    <s v=""/>
    <s v="2017-2019-Nigeria"/>
    <s v="AC-00000"/>
    <s v="USD"/>
    <n v="1.1222085063404781"/>
    <n v="313409111"/>
    <n v="283320856"/>
    <n v="184630375"/>
    <n v="48469787"/>
    <n v="42174643"/>
    <n v="275274804.39999998"/>
    <n v="0"/>
    <n v="275274804"/>
    <n v="0"/>
    <n v="4527784"/>
    <s v="HI Afr 1"/>
    <x v="2"/>
    <d v="2017-11-21T00:00:00"/>
    <s v=""/>
    <s v=""/>
    <s v=""/>
    <x v="6"/>
    <d v="2017-12-13T00:00:00"/>
    <s v=""/>
    <s v=""/>
    <s v=""/>
    <x v="7"/>
    <d v="2017-03-20T00:00:00"/>
    <n v="8.9333333333333336"/>
    <s v="AC-00000-Window 1"/>
    <x v="86"/>
    <x v="4"/>
    <s v="High Impact"/>
    <x v="1"/>
  </r>
  <r>
    <s v="NIC-H-PC"/>
    <s v="2017-2019-Nicaragua-HIV/AIDS"/>
    <s v=""/>
    <s v=""/>
    <s v=""/>
    <s v="FR82-NIC-H"/>
    <s v="HIV/AIDS"/>
    <s v="HIV/AIDS"/>
    <x v="0"/>
    <s v="New Submission"/>
    <x v="0"/>
    <s v="Oscar"/>
    <s v="Victoria"/>
    <s v="Spanish"/>
    <x v="0"/>
    <d v="2017-03-21T00:00:00"/>
    <n v="0"/>
    <n v="0"/>
    <n v="0"/>
    <n v="8429981"/>
    <n v="0"/>
    <s v="Instituto Nicaraguense de Seguridad Social (INSS)"/>
    <s v=""/>
    <s v=""/>
    <s v=""/>
    <s v=""/>
    <s v="Light for PC"/>
    <s v=""/>
    <s v=""/>
    <s v="Compliant"/>
    <s v="N/A"/>
    <s v="Compliant"/>
    <s v="Compliant"/>
    <x v="0"/>
    <n v="8429981"/>
    <n v="0"/>
    <n v="0"/>
    <n v="8429981"/>
    <n v="8429981"/>
    <s v="2017-2019-Nicaragua-HIV/AIDS"/>
    <x v="0"/>
    <s v=""/>
    <s v="2017-2019-Nicaragua"/>
    <s v="AC-00000"/>
    <s v="USD"/>
    <n v="1.1222085063404781"/>
    <n v="8429981"/>
    <n v="8429981"/>
    <n v="0"/>
    <n v="0"/>
    <n v="0"/>
    <n v="8429981"/>
    <n v="0"/>
    <n v="8429981"/>
    <n v="0"/>
    <n v="0"/>
    <s v="LAC"/>
    <x v="1"/>
    <d v="2017-10-31T00:00:00"/>
    <s v=""/>
    <s v=""/>
    <s v=""/>
    <x v="9"/>
    <d v="2017-12-01T00:00:00"/>
    <s v=""/>
    <s v=""/>
    <s v=""/>
    <x v="0"/>
    <d v="2017-03-20T00:00:00"/>
    <n v="8.5333333333333332"/>
    <s v="AC-00000-Window 1"/>
    <x v="87"/>
    <x v="6"/>
    <s v="Focused"/>
    <x v="0"/>
  </r>
  <r>
    <s v="NIC-M-TMC"/>
    <s v="2017-2019-Nicaragua-Malaria"/>
    <s v=""/>
    <s v=""/>
    <s v=""/>
    <s v="FR84-NIC-M"/>
    <s v="Malaria"/>
    <s v="Malaria"/>
    <x v="2"/>
    <s v="New Submission"/>
    <x v="0"/>
    <s v="Gosia"/>
    <s v="Zeila"/>
    <s v="Spanish"/>
    <x v="3"/>
    <d v="2018-04-30T00:00:00"/>
    <n v="2598211"/>
    <n v="1935579"/>
    <n v="1901746"/>
    <n v="6435536"/>
    <n v="0"/>
    <s v="Federacion Red NicaSalud"/>
    <s v=""/>
    <s v=""/>
    <s v=""/>
    <s v=""/>
    <s v="Light"/>
    <s v="Compliant"/>
    <s v="Compliant"/>
    <s v="Compliant"/>
    <s v="Scenario 1: reselection of well-performing PR"/>
    <s v="Compliant"/>
    <s v="Compliant"/>
    <x v="0"/>
    <n v="6435536"/>
    <n v="0"/>
    <n v="0"/>
    <n v="6435536"/>
    <n v="6435536"/>
    <s v="2017-2019-Nicaragua-Malaria"/>
    <x v="0"/>
    <s v=""/>
    <s v="2017-2019-Nicaragua"/>
    <s v="AC-00000"/>
    <s v="USD"/>
    <n v="1.1222085063404781"/>
    <n v="6435536"/>
    <n v="6435536"/>
    <n v="2598211"/>
    <n v="1935579"/>
    <n v="1901746"/>
    <n v="6435536"/>
    <n v="0"/>
    <n v="6435536"/>
    <n v="0"/>
    <n v="0"/>
    <s v="LAC"/>
    <x v="1"/>
    <d v="2018-12-12T00:00:00"/>
    <s v=""/>
    <s v=""/>
    <s v=""/>
    <x v="18"/>
    <d v="2019-01-31T00:00:00"/>
    <s v=""/>
    <s v=""/>
    <s v=""/>
    <x v="17"/>
    <d v="2018-04-30T00:00:00"/>
    <n v="9.1999999999999993"/>
    <s v="AC-00000-Window 5"/>
    <x v="87"/>
    <x v="6"/>
    <s v="Focused"/>
    <x v="1"/>
  </r>
  <r>
    <s v="NIC-T-PC"/>
    <s v="2017-2019-Nicaragua-Tuberculosis"/>
    <s v=""/>
    <s v=""/>
    <s v=""/>
    <s v="FR83-NIC-T"/>
    <s v="Tuberculosis"/>
    <s v="Tuberculosis"/>
    <x v="0"/>
    <s v="New Submission"/>
    <x v="0"/>
    <s v="Gosia"/>
    <s v="Zeila"/>
    <s v="Spanish"/>
    <x v="3"/>
    <d v="2018-04-30T00:00:00"/>
    <n v="0"/>
    <n v="0"/>
    <n v="0"/>
    <n v="4129716"/>
    <n v="0"/>
    <s v="Instituto Nicaragüense de Seguridad Social (INSS)"/>
    <s v=""/>
    <s v=""/>
    <s v=""/>
    <s v=""/>
    <s v="Light for PC"/>
    <s v="Compliant"/>
    <s v="Compliant"/>
    <s v="Compliant"/>
    <s v="Scenario 1: reselection of well-performing PR"/>
    <s v="Compliant"/>
    <s v="Compliant"/>
    <x v="0"/>
    <n v="4129716"/>
    <n v="0"/>
    <n v="0"/>
    <n v="4129716"/>
    <n v="4129716"/>
    <s v="2017-2019-Nicaragua-Tuberculosis"/>
    <x v="0"/>
    <s v=""/>
    <s v="2017-2019-Nicaragua"/>
    <s v="AC-00000"/>
    <s v="USD"/>
    <n v="1.1222085063404781"/>
    <n v="4129716"/>
    <n v="4129716"/>
    <n v="0"/>
    <n v="0"/>
    <n v="0"/>
    <n v="4129716"/>
    <n v="0"/>
    <n v="4129716"/>
    <n v="0"/>
    <n v="0"/>
    <s v="LAC"/>
    <x v="1"/>
    <d v="2018-10-17T00:00:00"/>
    <s v=""/>
    <s v=""/>
    <s v=""/>
    <x v="11"/>
    <d v="2018-11-12T00:00:00"/>
    <s v=""/>
    <s v=""/>
    <s v=""/>
    <x v="10"/>
    <d v="2018-04-30T00:00:00"/>
    <n v="6.5333333333333332"/>
    <s v="AC-00000-Window 5"/>
    <x v="87"/>
    <x v="6"/>
    <s v="Focused"/>
    <x v="2"/>
  </r>
  <r>
    <s v="NPL-H-Full"/>
    <s v="2017-2019-Nepal-HIV/AIDS"/>
    <s v=""/>
    <s v=""/>
    <s v=""/>
    <s v="FR336-NPL-H"/>
    <s v="HIV/AIDS"/>
    <s v="HIV/AIDS"/>
    <x v="4"/>
    <s v="New Submission"/>
    <x v="0"/>
    <s v="Oscar"/>
    <s v="Laura"/>
    <s v="English"/>
    <x v="2"/>
    <d v="2017-08-28T00:00:00"/>
    <n v="7688102"/>
    <n v="7729772"/>
    <n v="6546270"/>
    <n v="21964144"/>
    <n v="0"/>
    <s v="Save the Children"/>
    <s v=""/>
    <s v=""/>
    <s v=""/>
    <s v=""/>
    <s v="Standard"/>
    <s v="Compliant"/>
    <s v="Compliant"/>
    <s v="Compliant"/>
    <s v="N/A"/>
    <s v="ASP"/>
    <s v="Compliant"/>
    <x v="0"/>
    <n v="21964144"/>
    <n v="0"/>
    <n v="2309618"/>
    <n v="21964144"/>
    <n v="21964144"/>
    <s v="2017-2019-Nepal-HIV/AIDS"/>
    <x v="0"/>
    <s v=""/>
    <s v="2017-2019-Nepal"/>
    <s v="AC-00000"/>
    <s v="USD"/>
    <n v="1.1222085063404781"/>
    <n v="21964144"/>
    <n v="21964144"/>
    <n v="7688102"/>
    <n v="7729772"/>
    <n v="6546270"/>
    <n v="21964144"/>
    <n v="0"/>
    <n v="21964144"/>
    <n v="0"/>
    <n v="2309618"/>
    <s v="SE Asia"/>
    <x v="0"/>
    <d v="2018-02-21T00:00:00"/>
    <s v=""/>
    <s v=""/>
    <s v=""/>
    <x v="4"/>
    <d v="2018-03-23T00:00:00"/>
    <s v=""/>
    <s v=""/>
    <s v=""/>
    <x v="5"/>
    <d v="2017-08-28T00:00:00"/>
    <n v="6.9"/>
    <s v="AC-00000-Window 3"/>
    <x v="88"/>
    <x v="0"/>
    <s v="Core"/>
    <x v="0"/>
  </r>
  <r>
    <s v="NPL-M-Full"/>
    <s v="2017-2019-Nepal-Malaria"/>
    <s v=""/>
    <s v=""/>
    <s v=""/>
    <s v="FR335-NPL-M"/>
    <s v="Malaria"/>
    <s v="Malaria"/>
    <x v="4"/>
    <s v="New Submission"/>
    <x v="0"/>
    <s v="Oscar"/>
    <s v="Laura"/>
    <s v="English"/>
    <x v="2"/>
    <d v="2017-08-28T00:00:00"/>
    <n v="1381085"/>
    <n v="1598004"/>
    <n v="1229457"/>
    <n v="4208546"/>
    <n v="0"/>
    <s v="Save the children federation, Inc."/>
    <s v=""/>
    <s v=""/>
    <s v=""/>
    <s v=""/>
    <s v="Standard"/>
    <s v="Compliant"/>
    <s v="Compliant"/>
    <s v="Compliant"/>
    <s v="N/A"/>
    <s v="ASP"/>
    <s v="Compliant"/>
    <x v="0"/>
    <n v="4208546"/>
    <n v="0"/>
    <n v="204682"/>
    <n v="4208547"/>
    <n v="4208547"/>
    <s v="2017-2019-Nepal-Malaria"/>
    <x v="0"/>
    <s v=""/>
    <s v="2017-2019-Nepal"/>
    <s v="AC-00000"/>
    <s v="USD"/>
    <n v="1.1222085063404781"/>
    <n v="4208547"/>
    <n v="4208547"/>
    <n v="1381085"/>
    <n v="1598004"/>
    <n v="1229457"/>
    <n v="4208546"/>
    <n v="0"/>
    <n v="4208546"/>
    <n v="0"/>
    <n v="204682"/>
    <s v="SE Asia"/>
    <x v="0"/>
    <d v="2018-02-21T00:00:00"/>
    <s v=""/>
    <s v=""/>
    <s v=""/>
    <x v="4"/>
    <d v="2018-03-23T00:00:00"/>
    <s v=""/>
    <s v=""/>
    <s v=""/>
    <x v="5"/>
    <d v="2017-08-28T00:00:00"/>
    <n v="6.9"/>
    <s v="AC-00000-Window 3"/>
    <x v="88"/>
    <x v="0"/>
    <s v="Core"/>
    <x v="1"/>
  </r>
  <r>
    <s v="NPL-T-Full"/>
    <s v="2017-2019-Nepal-Tuberculosis"/>
    <s v=""/>
    <s v=""/>
    <s v=""/>
    <s v="FR334-NPL-T"/>
    <s v="Tuberculosis"/>
    <s v="Tuberculosis"/>
    <x v="4"/>
    <s v="New Submission"/>
    <x v="0"/>
    <s v="Oscar"/>
    <s v="Laura"/>
    <s v="English"/>
    <x v="2"/>
    <d v="2017-08-28T00:00:00"/>
    <n v="5905101"/>
    <n v="5720848"/>
    <n v="4512599"/>
    <n v="16138548"/>
    <n v="0"/>
    <s v="Save the children Federation, Inc."/>
    <s v=""/>
    <s v=""/>
    <s v=""/>
    <s v=""/>
    <s v="Standard"/>
    <s v="Compliant"/>
    <s v="Compliant"/>
    <s v="Compliant"/>
    <s v="N/A"/>
    <s v="ASP"/>
    <s v="Compliant"/>
    <x v="0"/>
    <n v="16138548"/>
    <n v="0"/>
    <n v="1480042"/>
    <n v="16138548"/>
    <n v="16138548"/>
    <s v="2017-2019-Nepal-Tuberculosis"/>
    <x v="0"/>
    <s v=""/>
    <s v="2017-2019-Nepal"/>
    <s v="AC-00000"/>
    <s v="USD"/>
    <n v="1.1222085063404781"/>
    <n v="16138548"/>
    <n v="16138548"/>
    <n v="5905101"/>
    <n v="5720848"/>
    <n v="4512599"/>
    <n v="16138548"/>
    <n v="0"/>
    <n v="16138548"/>
    <n v="0"/>
    <n v="1480042"/>
    <s v="SE Asia"/>
    <x v="0"/>
    <d v="2018-02-21T00:00:00"/>
    <s v=""/>
    <s v=""/>
    <s v=""/>
    <x v="4"/>
    <d v="2018-03-23T00:00:00"/>
    <s v=""/>
    <s v=""/>
    <s v=""/>
    <x v="5"/>
    <d v="2017-08-28T00:00:00"/>
    <n v="6.9"/>
    <s v="AC-00000-Window 3"/>
    <x v="88"/>
    <x v="0"/>
    <s v="Core"/>
    <x v="2"/>
  </r>
  <r>
    <s v="PAK-H-Full"/>
    <s v="2017-2019-Pakistan-HIV/AIDS"/>
    <s v=""/>
    <s v=""/>
    <s v=""/>
    <s v="FR203-PAK-H"/>
    <s v="HIV/AIDS"/>
    <s v="HIV/AIDS"/>
    <x v="4"/>
    <s v="New Submission"/>
    <x v="0"/>
    <s v="Bianca"/>
    <s v="Jeyran"/>
    <s v="English"/>
    <x v="1"/>
    <d v="2017-05-25T00:00:00"/>
    <n v="9205262.3308315873"/>
    <n v="11934495.770126902"/>
    <n v="13816348.624510592"/>
    <n v="34956106.725469083"/>
    <n v="0"/>
    <s v="National AIDS Control Programme"/>
    <s v="Nai Zindagi"/>
    <s v=""/>
    <s v=""/>
    <s v=""/>
    <s v="Light"/>
    <s v="Compliant"/>
    <s v="Compliant"/>
    <s v="Compliant"/>
    <s v="Scenario 1: reselection of well-performing PR"/>
    <s v="Compliant"/>
    <s v="Compliant"/>
    <x v="0"/>
    <n v="34956107"/>
    <n v="0"/>
    <n v="1118789"/>
    <n v="34956107"/>
    <n v="34956107"/>
    <s v="2017-2019-Pakistan-HIV/AIDS"/>
    <x v="0"/>
    <s v=""/>
    <s v="2017-2019-Pakistan"/>
    <s v="AC-00000"/>
    <s v="USD"/>
    <n v="1.1222085063404781"/>
    <n v="34956107"/>
    <n v="34956107"/>
    <n v="9205262.3308315873"/>
    <n v="11934495.770126902"/>
    <n v="13816348.624510592"/>
    <n v="34956106.725469083"/>
    <n v="0"/>
    <n v="34956107"/>
    <n v="0"/>
    <n v="1118789"/>
    <s v="HI Asia"/>
    <x v="2"/>
    <d v="2017-11-21T00:00:00"/>
    <s v=""/>
    <s v=""/>
    <s v=""/>
    <x v="6"/>
    <d v="2017-12-13T00:00:00"/>
    <s v=""/>
    <s v=""/>
    <s v=""/>
    <x v="7"/>
    <d v="2017-05-23T00:00:00"/>
    <n v="6.8"/>
    <s v="AC-00000-Window 2"/>
    <x v="89"/>
    <x v="5"/>
    <s v="High Impact"/>
    <x v="0"/>
  </r>
  <r>
    <s v="PAK-M-PC"/>
    <s v="2017-2019-Pakistan-Malaria"/>
    <s v=""/>
    <s v=""/>
    <s v=""/>
    <s v="FR87-PAK-M"/>
    <s v="Malaria"/>
    <s v="Malaria"/>
    <x v="0"/>
    <s v="New Submission"/>
    <x v="0"/>
    <s v="Bianca"/>
    <s v="Jeyran"/>
    <s v="English"/>
    <x v="0"/>
    <d v="2017-03-20T00:00:00"/>
    <n v="0"/>
    <n v="0"/>
    <n v="0"/>
    <n v="39232878"/>
    <n v="0"/>
    <s v="Directorate of Malaria Control, Ministry of Inter-Provincial Coordination"/>
    <s v="The Indus Hospital"/>
    <s v=""/>
    <s v=""/>
    <s v=""/>
    <s v="Light for PC"/>
    <s v="Compliant"/>
    <s v="Compliant"/>
    <s v="Compliant"/>
    <s v="Scenario 1: reselection of well-performing PR"/>
    <s v="Compliant"/>
    <s v="Compliant"/>
    <x v="0"/>
    <n v="39232878"/>
    <n v="0"/>
    <n v="1635000"/>
    <n v="39232878"/>
    <n v="39232878"/>
    <s v="2017-2019-Pakistan-Malaria"/>
    <x v="0"/>
    <s v=""/>
    <s v="2017-2019-Pakistan"/>
    <s v="AC-00000"/>
    <s v="USD"/>
    <n v="1.1222085063404781"/>
    <n v="39232878"/>
    <n v="39232878"/>
    <n v="0"/>
    <n v="0"/>
    <n v="0"/>
    <n v="39232878"/>
    <n v="0"/>
    <n v="39232878"/>
    <n v="0"/>
    <n v="1635000"/>
    <s v="HI Asia"/>
    <x v="2"/>
    <d v="2017-09-13T00:00:00"/>
    <s v=""/>
    <s v=""/>
    <s v=""/>
    <x v="7"/>
    <d v="2017-10-13T00:00:00"/>
    <s v=""/>
    <s v=""/>
    <s v=""/>
    <x v="8"/>
    <d v="2017-03-20T00:00:00"/>
    <n v="6.9"/>
    <s v="AC-00000-Window 1"/>
    <x v="89"/>
    <x v="5"/>
    <s v="High Impact"/>
    <x v="1"/>
  </r>
  <r>
    <s v="PAK-T-Full"/>
    <s v="2017-2019-Pakistan-Tuberculosis"/>
    <s v=""/>
    <s v=""/>
    <s v=""/>
    <s v="FR202-PAK-T"/>
    <s v="Tuberculosis"/>
    <s v="Tuberculosis"/>
    <x v="4"/>
    <s v="New Submission"/>
    <x v="0"/>
    <s v="Bianca"/>
    <s v="Will"/>
    <s v="English"/>
    <x v="2"/>
    <d v="2017-08-28T00:00:00"/>
    <n v="40270804"/>
    <n v="44531290"/>
    <n v="45361121"/>
    <n v="130163215"/>
    <n v="0"/>
    <s v="National Tuberculosis Control Program"/>
    <s v="Indus Hospital Network"/>
    <s v="Mercy Corps"/>
    <s v=""/>
    <s v=""/>
    <s v="Light"/>
    <s v="Compliant"/>
    <s v="Compliant"/>
    <s v="Compliant"/>
    <s v="Light"/>
    <s v="Compliant"/>
    <s v="Compliant"/>
    <x v="0"/>
    <n v="130163215"/>
    <n v="0"/>
    <n v="4546060"/>
    <n v="130163215"/>
    <n v="130163215"/>
    <s v="2017-2019-Pakistan-Tuberculosis"/>
    <x v="0"/>
    <s v=""/>
    <s v="2017-2019-Pakistan"/>
    <s v="AC-00000"/>
    <s v="USD"/>
    <n v="1.1222085063404781"/>
    <n v="130163215"/>
    <n v="130163215"/>
    <n v="40270804"/>
    <n v="44531290"/>
    <n v="45361121"/>
    <n v="130163215"/>
    <n v="0"/>
    <n v="130163215"/>
    <n v="0"/>
    <n v="4546060"/>
    <s v="HI Asia"/>
    <x v="2"/>
    <d v="2017-12-07T00:00:00"/>
    <s v=""/>
    <s v=""/>
    <s v=""/>
    <x v="5"/>
    <d v="2018-01-12T00:00:00"/>
    <s v=""/>
    <s v=""/>
    <s v=""/>
    <x v="6"/>
    <d v="2017-08-28T00:00:00"/>
    <n v="4.5666666666666664"/>
    <s v="AC-00000-Window 3"/>
    <x v="89"/>
    <x v="5"/>
    <s v="High Impact"/>
    <x v="2"/>
  </r>
  <r>
    <s v="PAN-C-TT"/>
    <s v="2017-2019-Panama-HIV/AIDS"/>
    <s v="2017-2019-Panama-Tuberculosis"/>
    <s v=""/>
    <s v=""/>
    <s v="FR376-PAN-C"/>
    <s v="HIV/AIDS, Tuberculosis"/>
    <s v="TB/HIV"/>
    <x v="3"/>
    <s v="New Submission"/>
    <x v="0"/>
    <s v="Jose"/>
    <s v="Gosia"/>
    <s v="Spanish"/>
    <x v="3"/>
    <d v="2018-04-30T00:00:00"/>
    <n v="1653850"/>
    <n v="728698"/>
    <n v="303344"/>
    <n v="2685892"/>
    <n v="0"/>
    <s v="UNDP"/>
    <s v=""/>
    <s v=""/>
    <s v=""/>
    <s v=""/>
    <s v="Light"/>
    <s v="Compliant"/>
    <s v="Compliant"/>
    <s v="Compliant"/>
    <s v="Scenario 1: reselection of well-performing PR"/>
    <s v="Compliant"/>
    <s v="Compliant"/>
    <x v="0"/>
    <n v="2685892"/>
    <n v="0"/>
    <n v="132000"/>
    <n v="2685892"/>
    <n v="2685892"/>
    <s v="2017-2019-Panama-TB/HIV"/>
    <x v="0"/>
    <s v=""/>
    <s v="2017-2019-Panama"/>
    <s v="AC-00000"/>
    <s v="USD"/>
    <n v="1.1222085063404781"/>
    <n v="2685892"/>
    <n v="2685892"/>
    <n v="1653850"/>
    <n v="728698"/>
    <n v="303344"/>
    <n v="2685892"/>
    <n v="0"/>
    <n v="2685892"/>
    <n v="0"/>
    <n v="132000"/>
    <s v="LAC"/>
    <x v="1"/>
    <d v="2018-10-17T00:00:00"/>
    <s v=""/>
    <s v=""/>
    <s v=""/>
    <x v="11"/>
    <d v="2018-11-12T00:00:00"/>
    <s v=""/>
    <s v=""/>
    <s v=""/>
    <x v="10"/>
    <d v="2018-04-30T00:00:00"/>
    <n v="6.5333333333333332"/>
    <s v="AC-00000-Window 5"/>
    <x v="90"/>
    <x v="6"/>
    <s v="Focused"/>
    <x v="3"/>
  </r>
  <r>
    <s v="PER-H-PC"/>
    <s v="2017-2019-Peru-HIV/AIDS"/>
    <s v=""/>
    <s v=""/>
    <s v=""/>
    <s v="FR90-PER-H"/>
    <s v="HIV/AIDS"/>
    <s v="HIV/AIDS"/>
    <x v="0"/>
    <s v="New Submission"/>
    <x v="0"/>
    <s v="Oscar"/>
    <s v="Silvio"/>
    <s v="Spanish"/>
    <x v="6"/>
    <d v="2018-07-27T00:00:00"/>
    <n v="0"/>
    <n v="0"/>
    <n v="0"/>
    <n v="6264586"/>
    <n v="0"/>
    <s v="CARE Peru"/>
    <s v=""/>
    <s v=""/>
    <s v=""/>
    <s v=""/>
    <s v="Light for PC"/>
    <s v=""/>
    <s v=""/>
    <s v=""/>
    <s v=""/>
    <s v=""/>
    <s v=""/>
    <x v="0"/>
    <n v="6264586"/>
    <n v="0"/>
    <n v="0"/>
    <n v="6264586"/>
    <n v="6264586"/>
    <s v="2017-2019-Peru-HIV/AIDS"/>
    <x v="0"/>
    <s v=""/>
    <s v="2017-2019-Peru"/>
    <s v="AC-00000"/>
    <s v="USD"/>
    <n v="1.1222085063404781"/>
    <n v="6264586"/>
    <n v="6264586"/>
    <n v="0"/>
    <n v="0"/>
    <n v="0"/>
    <n v="6264586"/>
    <n v="0"/>
    <n v="6264586"/>
    <n v="0"/>
    <n v="0"/>
    <s v="LAC"/>
    <x v="1"/>
    <s v=""/>
    <s v=""/>
    <s v=""/>
    <s v=""/>
    <x v="21"/>
    <s v=""/>
    <s v=""/>
    <s v=""/>
    <s v=""/>
    <x v="18"/>
    <d v="2018-08-06T00:00:00"/>
    <n v="9.3333333333333339"/>
    <s v="AC-00000-Window 6"/>
    <x v="91"/>
    <x v="6"/>
    <s v="Focused"/>
    <x v="0"/>
  </r>
  <r>
    <s v="PER-T-TMC"/>
    <s v="2017-2019-Peru-Tuberculosis"/>
    <s v=""/>
    <s v=""/>
    <s v=""/>
    <s v="FR91-PER-T"/>
    <s v="Tuberculosis"/>
    <s v="Tuberculosis"/>
    <x v="2"/>
    <s v="New Submission"/>
    <x v="0"/>
    <s v="Oscar"/>
    <s v="Silvio"/>
    <s v="Spanish"/>
    <x v="6"/>
    <d v="2018-08-06T00:00:00"/>
    <n v="3264022.7587365969"/>
    <n v="2009919.8048904429"/>
    <n v="1925348.4199114221"/>
    <n v="7199291"/>
    <n v="0"/>
    <s v="Socios en Salud"/>
    <s v=""/>
    <s v=""/>
    <s v=""/>
    <s v=""/>
    <s v="Light for PC"/>
    <s v=""/>
    <s v=""/>
    <s v=""/>
    <s v=""/>
    <s v=""/>
    <s v=""/>
    <x v="0"/>
    <n v="7199291"/>
    <n v="0"/>
    <n v="0"/>
    <n v="7199291"/>
    <n v="7199291"/>
    <s v="2017-2019-Peru-Tuberculosis"/>
    <x v="0"/>
    <s v=""/>
    <s v="2017-2019-Peru"/>
    <s v="AC-00000"/>
    <s v="USD"/>
    <n v="1.1222085063404781"/>
    <n v="7199291"/>
    <n v="7199291"/>
    <n v="3264022.7587365969"/>
    <n v="2009919.8048904429"/>
    <n v="1925348.4199114221"/>
    <n v="7199291"/>
    <n v="0"/>
    <n v="7199291"/>
    <n v="0"/>
    <n v="0"/>
    <s v="LAC"/>
    <x v="1"/>
    <s v=""/>
    <s v=""/>
    <s v=""/>
    <s v=""/>
    <x v="21"/>
    <s v=""/>
    <s v=""/>
    <s v=""/>
    <s v=""/>
    <x v="18"/>
    <d v="2018-08-06T00:00:00"/>
    <n v="9.3333333333333339"/>
    <s v="AC-00000-Window 6"/>
    <x v="91"/>
    <x v="6"/>
    <s v="Focused"/>
    <x v="2"/>
  </r>
  <r>
    <s v="PHL-H-Full"/>
    <s v="2017-2019-Philippines-HIV/AIDS"/>
    <s v=""/>
    <s v=""/>
    <s v=""/>
    <s v="FR192-PHL-H"/>
    <s v="HIV/AIDS"/>
    <s v="HIV/AIDS"/>
    <x v="4"/>
    <s v="New Submission"/>
    <x v="0"/>
    <s v="Bianca"/>
    <s v="Jeyran"/>
    <s v="English"/>
    <x v="0"/>
    <d v="2017-03-20T00:00:00"/>
    <n v="3002776"/>
    <n v="3014758"/>
    <n v="2465708"/>
    <n v="8483242"/>
    <n v="0"/>
    <s v="Save the Children"/>
    <s v=""/>
    <s v=""/>
    <s v=""/>
    <s v=""/>
    <s v="Light"/>
    <s v="Compliant"/>
    <s v="Compliant"/>
    <s v="Compliant"/>
    <s v="Scenario 1: reselection of well-performing PR"/>
    <s v="Compliant"/>
    <s v="Compliant"/>
    <x v="0"/>
    <n v="8483242"/>
    <n v="0"/>
    <n v="1781308"/>
    <n v="8483242"/>
    <n v="8483242"/>
    <s v="2017-2019-Philippines-HIV/AIDS"/>
    <x v="0"/>
    <s v=""/>
    <s v="2017-2019-Philippines"/>
    <s v="AC-00000"/>
    <s v="USD"/>
    <n v="1.1222085063404781"/>
    <n v="8483242"/>
    <n v="8483242"/>
    <n v="3002776"/>
    <n v="3014758"/>
    <n v="2465708"/>
    <n v="8483242"/>
    <n v="0"/>
    <n v="8483242"/>
    <n v="0"/>
    <n v="1781308"/>
    <s v="HI Asia"/>
    <x v="2"/>
    <d v="2017-07-20T00:00:00"/>
    <s v=""/>
    <s v=""/>
    <s v=""/>
    <x v="10"/>
    <d v="2017-10-13T00:00:00"/>
    <s v=""/>
    <s v=""/>
    <s v=""/>
    <x v="8"/>
    <d v="2017-03-20T00:00:00"/>
    <n v="6.9"/>
    <s v="AC-00000-Window 1"/>
    <x v="92"/>
    <x v="5"/>
    <s v="High Impact"/>
    <x v="0"/>
  </r>
  <r>
    <s v="PHL-M-PC"/>
    <s v="2017-2019-Philippines-Malaria"/>
    <s v=""/>
    <s v=""/>
    <s v=""/>
    <s v="FR92-PHL-M"/>
    <s v="Malaria"/>
    <s v="Malaria"/>
    <x v="0"/>
    <s v="New Submission"/>
    <x v="0"/>
    <s v="Bianca"/>
    <s v="Jeyran"/>
    <s v="English"/>
    <x v="0"/>
    <d v="2017-03-20T00:00:00"/>
    <n v="0"/>
    <n v="0"/>
    <n v="0"/>
    <n v="10662817"/>
    <n v="0"/>
    <s v="Pilipinas Shell Foundation, Inc."/>
    <s v=""/>
    <s v=""/>
    <s v=""/>
    <s v=""/>
    <s v="Light for PC"/>
    <s v=""/>
    <s v=""/>
    <s v="Compliant"/>
    <s v="Scenario 1: reselection of well-performing PR"/>
    <s v="Compliant"/>
    <s v="Compliant"/>
    <x v="0"/>
    <n v="10662817"/>
    <n v="0"/>
    <n v="363754"/>
    <n v="10662817"/>
    <n v="10662817"/>
    <s v="2017-2019-Philippines-Malaria"/>
    <x v="0"/>
    <s v=""/>
    <s v="2017-2019-Philippines"/>
    <s v="AC-00000"/>
    <s v="USD"/>
    <n v="1.1222085063404781"/>
    <n v="10662817"/>
    <n v="10662817"/>
    <n v="0"/>
    <n v="0"/>
    <n v="0"/>
    <n v="10662817"/>
    <n v="0"/>
    <n v="10662817"/>
    <n v="0"/>
    <n v="363754"/>
    <s v="HI Asia"/>
    <x v="2"/>
    <d v="2017-07-20T00:00:00"/>
    <s v=""/>
    <s v=""/>
    <s v=""/>
    <x v="10"/>
    <d v="2017-10-13T00:00:00"/>
    <s v=""/>
    <s v=""/>
    <s v=""/>
    <x v="8"/>
    <d v="2017-03-20T00:00:00"/>
    <n v="6.9"/>
    <s v="AC-00000-Window 1"/>
    <x v="92"/>
    <x v="5"/>
    <s v="High Impact"/>
    <x v="1"/>
  </r>
  <r>
    <s v="PHL-T-Full"/>
    <s v="2017-2019-Philippines-Tuberculosis"/>
    <s v=""/>
    <s v=""/>
    <s v=""/>
    <s v="FR194-PHL-T"/>
    <s v="Tuberculosis"/>
    <s v="Tuberculosis"/>
    <x v="4"/>
    <s v="New Submission"/>
    <x v="0"/>
    <s v="Bianca"/>
    <s v="Jeyran"/>
    <s v="English"/>
    <x v="0"/>
    <d v="2017-03-20T00:00:00"/>
    <n v="28406533.120000001"/>
    <n v="26571844.260000002"/>
    <n v="23565509.280000001"/>
    <n v="78543887"/>
    <n v="0"/>
    <s v="Philippines Business for Social Progress"/>
    <s v=""/>
    <s v=""/>
    <s v=""/>
    <s v=""/>
    <s v="Light"/>
    <s v="Compliant"/>
    <s v="Compliant"/>
    <s v="Compliant"/>
    <s v="Scenario 1: reselection of well-performing PR"/>
    <s v="Compliant"/>
    <s v="Compliant"/>
    <x v="0"/>
    <n v="78543887"/>
    <n v="0"/>
    <n v="2324620"/>
    <n v="78543887"/>
    <n v="78543887"/>
    <s v="2017-2019-Philippines-Tuberculosis"/>
    <x v="0"/>
    <s v=""/>
    <s v="2017-2019-Philippines"/>
    <s v="AC-00000"/>
    <s v="USD"/>
    <n v="1.1222085063404781"/>
    <n v="78543887"/>
    <n v="78543887"/>
    <n v="28406533.120000001"/>
    <n v="26571844.260000002"/>
    <n v="23565509.280000001"/>
    <n v="78543887"/>
    <n v="0"/>
    <n v="78543887"/>
    <n v="0"/>
    <n v="2324620"/>
    <s v="HI Asia"/>
    <x v="2"/>
    <d v="2017-07-20T00:00:00"/>
    <s v=""/>
    <s v=""/>
    <s v=""/>
    <x v="10"/>
    <d v="2017-10-13T00:00:00"/>
    <s v=""/>
    <s v=""/>
    <s v=""/>
    <x v="8"/>
    <d v="2017-03-20T00:00:00"/>
    <n v="6.9"/>
    <s v="AC-00000-Window 1"/>
    <x v="92"/>
    <x v="5"/>
    <s v="High Impact"/>
    <x v="2"/>
  </r>
  <r>
    <s v="PNG-C-TMC"/>
    <s v="2017-2019-Papua New Guinea-HIV/AIDS"/>
    <s v="2017-2019-Papua New Guinea-Tuberculosis"/>
    <s v=""/>
    <s v=""/>
    <s v="FR100-PNG-C"/>
    <s v="HIV/AIDS, Tuberculosis"/>
    <s v="TB/HIV"/>
    <x v="2"/>
    <s v="New Submission"/>
    <x v="0"/>
    <s v="Oscar"/>
    <s v="Rosalie"/>
    <s v="English"/>
    <x v="1"/>
    <d v="2017-05-22T00:00:00"/>
    <n v="7746387.4378141323"/>
    <n v="7364832.6878586039"/>
    <n v="5965393.6839684807"/>
    <n v="21076613.809641216"/>
    <n v="0"/>
    <s v="World Vision"/>
    <s v="Oil Search Vision"/>
    <s v=""/>
    <s v=""/>
    <s v=""/>
    <s v="Light"/>
    <s v="Compliant"/>
    <s v="Compliant"/>
    <s v="Compliant"/>
    <s v="Scenario 1: reselection of well-performing PR"/>
    <s v="ASP"/>
    <s v="Compliant"/>
    <x v="0"/>
    <n v="21076614"/>
    <n v="0"/>
    <n v="2800000"/>
    <n v="19576614"/>
    <n v="21076614"/>
    <s v="2017-2019-Papua New Guinea-TB/HIV"/>
    <x v="0"/>
    <s v=""/>
    <s v="2017-2019-Papua New Guinea"/>
    <s v="AC-00000"/>
    <s v="USD"/>
    <n v="1.1222085063404781"/>
    <n v="19576614"/>
    <n v="21076614"/>
    <n v="7746387.4378141323"/>
    <n v="7364832.6878586039"/>
    <n v="5965393.6839684807"/>
    <n v="21076613.809641216"/>
    <n v="0"/>
    <n v="21076614"/>
    <n v="0"/>
    <n v="2800000"/>
    <s v="SE Asia"/>
    <x v="0"/>
    <d v="2017-12-07T00:00:00"/>
    <s v=""/>
    <s v=""/>
    <s v=""/>
    <x v="5"/>
    <d v="2018-01-12T00:00:00"/>
    <s v=""/>
    <s v=""/>
    <s v=""/>
    <x v="6"/>
    <d v="2017-05-23T00:00:00"/>
    <n v="7.8"/>
    <s v="AC-00000-Window 2"/>
    <x v="93"/>
    <x v="0"/>
    <s v="Core"/>
    <x v="3"/>
  </r>
  <r>
    <s v="PNG-M-PC"/>
    <s v="2017-2019-Papua New Guinea-Malaria"/>
    <s v=""/>
    <s v=""/>
    <s v=""/>
    <s v="FR263-PNG-M"/>
    <s v="Malaria"/>
    <s v="Malaria"/>
    <x v="0"/>
    <s v="New Submission"/>
    <x v="0"/>
    <s v="Gosia"/>
    <s v="Laura"/>
    <s v="English"/>
    <x v="0"/>
    <d v="2017-03-20T00:00:00"/>
    <n v="0"/>
    <n v="0"/>
    <n v="0"/>
    <n v="22063097"/>
    <n v="0"/>
    <s v="Rotarians Against Malaria"/>
    <s v=""/>
    <s v=""/>
    <s v=""/>
    <s v=""/>
    <s v="Light for PC"/>
    <s v=""/>
    <s v=""/>
    <s v="Compliant"/>
    <s v="Scenario 1: reselection of well-performing PR"/>
    <s v="Compliant"/>
    <s v="Compliant"/>
    <x v="0"/>
    <n v="22063097"/>
    <n v="0"/>
    <n v="552073"/>
    <n v="23563097"/>
    <n v="22063097"/>
    <s v="2017-2019-Papua New Guinea-Malaria"/>
    <x v="0"/>
    <s v=""/>
    <s v="2017-2019-Papua New Guinea"/>
    <s v="AC-00000"/>
    <s v="USD"/>
    <n v="1.1222085063404781"/>
    <n v="23563097"/>
    <n v="22063097"/>
    <n v="0"/>
    <n v="0"/>
    <n v="0"/>
    <n v="22063097"/>
    <n v="0"/>
    <n v="22063097"/>
    <n v="0"/>
    <n v="552073"/>
    <s v="SE Asia"/>
    <x v="0"/>
    <d v="2017-07-20T00:00:00"/>
    <s v=""/>
    <s v=""/>
    <s v=""/>
    <x v="10"/>
    <d v="2017-10-13T00:00:00"/>
    <s v=""/>
    <s v=""/>
    <s v=""/>
    <x v="8"/>
    <d v="2017-03-20T00:00:00"/>
    <n v="6.9"/>
    <s v="AC-00000-Window 1"/>
    <x v="93"/>
    <x v="0"/>
    <s v="Core"/>
    <x v="1"/>
  </r>
  <r>
    <s v="PRK-M-TMC"/>
    <s v="2017-2019-Korea (Democratic Peoples Republic)-Malaria"/>
    <s v=""/>
    <s v=""/>
    <s v=""/>
    <s v="FR266-PRK-M"/>
    <s v="Malaria"/>
    <s v="Malaria"/>
    <x v="2"/>
    <s v="New Submission"/>
    <x v="0"/>
    <s v="Oscar"/>
    <s v="Laura"/>
    <s v="English"/>
    <x v="1"/>
    <d v="2017-05-23T00:00:00"/>
    <n v="4602069.9980740007"/>
    <n v="2252754.0508319996"/>
    <n v="1229055.5562819999"/>
    <n v="8083879.605188"/>
    <n v="0"/>
    <s v="UNICEF"/>
    <s v=""/>
    <s v=""/>
    <s v=""/>
    <s v=""/>
    <s v="Non-CCM"/>
    <s v=""/>
    <s v=""/>
    <s v=""/>
    <s v=""/>
    <s v=""/>
    <s v=""/>
    <x v="0"/>
    <n v="8083880"/>
    <n v="0"/>
    <n v="0"/>
    <n v="8083880"/>
    <n v="7617681"/>
    <s v="2017-2019-Korea (Democratic Peoples Republic)-Malaria"/>
    <x v="0"/>
    <s v=""/>
    <s v="2017-2019-Korea (Democratic Peoples Republic)"/>
    <s v="AC-00000"/>
    <s v="USD"/>
    <n v="1.1222085063404781"/>
    <n v="8083880"/>
    <n v="7617681"/>
    <n v="4602069.9980740007"/>
    <n v="2252754.0508319996"/>
    <n v="1229055.5562819999"/>
    <n v="8083879.605188"/>
    <n v="0"/>
    <n v="8083880"/>
    <n v="0"/>
    <n v="0"/>
    <s v="SE Asia"/>
    <x v="0"/>
    <s v=""/>
    <s v=""/>
    <s v=""/>
    <s v=""/>
    <x v="16"/>
    <s v=""/>
    <s v=""/>
    <s v=""/>
    <s v=""/>
    <x v="2"/>
    <d v="2017-05-23T00:00:00"/>
    <n v="0"/>
    <s v="AC-00000-Window 2"/>
    <x v="94"/>
    <x v="0"/>
    <s v="Core"/>
    <x v="1"/>
  </r>
  <r>
    <s v="PRK-T-TMC"/>
    <s v="2017-2019-Korea (Democratic Peoples Republic)-Tuberculosis"/>
    <s v=""/>
    <s v=""/>
    <s v=""/>
    <s v="FR297-PRK-T"/>
    <s v="Tuberculosis"/>
    <s v="Tuberculosis"/>
    <x v="2"/>
    <s v="New Submission"/>
    <x v="0"/>
    <s v="Oscar"/>
    <s v="Laura"/>
    <s v="English"/>
    <x v="2"/>
    <d v="2017-08-28T00:00:00"/>
    <n v="14127339"/>
    <n v="10402757"/>
    <n v="11915891"/>
    <n v="36445987"/>
    <n v="0"/>
    <s v="UNICEF"/>
    <s v=""/>
    <s v=""/>
    <s v=""/>
    <s v=""/>
    <s v="Non-CCM"/>
    <s v="Non-CCM"/>
    <s v="Non-CCM"/>
    <s v="Non-CCM"/>
    <s v="Non-CCM"/>
    <s v="Non-CCM"/>
    <s v="N/A"/>
    <x v="0"/>
    <n v="36445987"/>
    <n v="0"/>
    <n v="0"/>
    <n v="35979788"/>
    <n v="36445987"/>
    <s v="2017-2019-Korea (Democratic Peoples Republic)-Tuberculosis"/>
    <x v="0"/>
    <s v=""/>
    <s v="2017-2019-Korea (Democratic Peoples Republic)"/>
    <s v="AC-00000"/>
    <s v="USD"/>
    <n v="1.1222085063404781"/>
    <n v="35979788"/>
    <n v="36445987"/>
    <n v="14127339"/>
    <n v="10402757"/>
    <n v="11915891"/>
    <n v="36445987"/>
    <n v="0"/>
    <n v="36445987"/>
    <n v="0"/>
    <n v="0"/>
    <s v="SE Asia"/>
    <x v="0"/>
    <s v=""/>
    <s v=""/>
    <s v=""/>
    <s v=""/>
    <x v="16"/>
    <s v=""/>
    <s v=""/>
    <s v=""/>
    <s v=""/>
    <x v="2"/>
    <d v="2017-08-28T00:00:00"/>
    <n v="0"/>
    <s v="AC-00000-Window 3"/>
    <x v="94"/>
    <x v="0"/>
    <s v="Core"/>
    <x v="2"/>
  </r>
  <r>
    <s v="PRY-H-PC"/>
    <s v="2017-2019-Paraguay-HIV/AIDS"/>
    <s v=""/>
    <s v=""/>
    <s v=""/>
    <s v="FR89-PRY-H"/>
    <s v="HIV/AIDS"/>
    <s v="HIV/AIDS"/>
    <x v="0"/>
    <s v="New Submission"/>
    <x v="0"/>
    <s v="Oscar"/>
    <s v="Victoria"/>
    <s v="Spanish"/>
    <x v="0"/>
    <d v="2017-03-20T00:00:00"/>
    <n v="0"/>
    <n v="0"/>
    <n v="0"/>
    <n v="4432967"/>
    <n v="0"/>
    <s v="Fundacion CIRD"/>
    <s v=""/>
    <s v=""/>
    <s v=""/>
    <s v=""/>
    <s v="Light for PC"/>
    <s v=""/>
    <s v=""/>
    <s v="Compliant"/>
    <s v="N/A"/>
    <s v="Compliant"/>
    <s v="Compliant"/>
    <x v="0"/>
    <n v="4432967"/>
    <n v="0"/>
    <n v="79389"/>
    <n v="4432967"/>
    <n v="4432967"/>
    <s v="2017-2019-Paraguay-HIV/AIDS"/>
    <x v="0"/>
    <s v=""/>
    <s v="2017-2019-Paraguay"/>
    <s v="AC-00000"/>
    <s v="USD"/>
    <n v="1.1222085063404781"/>
    <n v="4432967"/>
    <n v="4432967"/>
    <n v="0"/>
    <n v="0"/>
    <n v="0"/>
    <n v="4432967"/>
    <n v="0"/>
    <n v="4432967"/>
    <n v="0"/>
    <n v="79389"/>
    <s v="LAC"/>
    <x v="1"/>
    <d v="2017-12-07T00:00:00"/>
    <s v=""/>
    <s v=""/>
    <s v=""/>
    <x v="5"/>
    <d v="2018-01-12T00:00:00"/>
    <s v=""/>
    <s v=""/>
    <s v=""/>
    <x v="6"/>
    <d v="2017-03-20T00:00:00"/>
    <n v="9.9333333333333336"/>
    <s v="AC-00000-Window 1"/>
    <x v="95"/>
    <x v="6"/>
    <s v="Focused"/>
    <x v="0"/>
  </r>
  <r>
    <s v="PRY-T-TT"/>
    <s v="2017-2019-Paraguay-Tuberculosis"/>
    <s v=""/>
    <s v=""/>
    <s v=""/>
    <s v="FR451-PRY-T"/>
    <s v="Tuberculosis"/>
    <s v="Tuberculosis"/>
    <x v="3"/>
    <s v="New Submission"/>
    <x v="0"/>
    <s v="Gosia"/>
    <s v="Mariluz"/>
    <s v="Spanish"/>
    <x v="5"/>
    <d v="2018-02-08T00:00:00"/>
    <n v="1175032"/>
    <n v="877796"/>
    <n v="862493"/>
    <n v="2915321"/>
    <n v="0"/>
    <s v="Alter Vida"/>
    <s v=""/>
    <s v=""/>
    <s v=""/>
    <s v=""/>
    <s v="Light"/>
    <s v="Compliant with challenges"/>
    <s v="Compliant"/>
    <s v="Compliant"/>
    <s v=""/>
    <s v="Compliant"/>
    <s v=""/>
    <x v="0"/>
    <n v="2915321"/>
    <n v="0"/>
    <n v="0"/>
    <n v="2915321"/>
    <n v="2915321"/>
    <s v="2017-2019-Paraguay-Tuberculosis"/>
    <x v="0"/>
    <s v=""/>
    <s v="2017-2019-Paraguay"/>
    <s v="AC-00000"/>
    <s v="USD"/>
    <n v="1.1222085063404781"/>
    <n v="2915321"/>
    <n v="2915321"/>
    <n v="1175032"/>
    <n v="877796"/>
    <n v="862493"/>
    <n v="2915321"/>
    <n v="0"/>
    <n v="2915321"/>
    <n v="0"/>
    <n v="0"/>
    <s v="LAC"/>
    <x v="1"/>
    <d v="2018-10-17T00:00:00"/>
    <s v=""/>
    <s v=""/>
    <s v=""/>
    <x v="11"/>
    <d v="2018-11-12T00:00:00"/>
    <s v=""/>
    <s v=""/>
    <s v=""/>
    <x v="10"/>
    <d v="2018-02-07T00:00:00"/>
    <n v="9.2666666666666675"/>
    <s v="AC-00000-Window 4"/>
    <x v="95"/>
    <x v="6"/>
    <s v="Focused"/>
    <x v="2"/>
  </r>
  <r>
    <s v="RAI-M-Full"/>
    <s v="2017-2019-Multicountry East Asia and Pacific RAI-Malaria"/>
    <s v=""/>
    <s v=""/>
    <s v=""/>
    <s v="FR196-MCRAI-M"/>
    <s v="Malaria"/>
    <s v="Malaria"/>
    <x v="4"/>
    <s v="New Submission"/>
    <x v="0"/>
    <s v="Bianca"/>
    <s v="Jeyran"/>
    <s v="English"/>
    <x v="0"/>
    <d v="2017-03-20T00:00:00"/>
    <n v="84345079.042431086"/>
    <n v="73435210.346733421"/>
    <n v="84613289.830982059"/>
    <n v="123393579"/>
    <n v="119000000"/>
    <s v="UNOPS"/>
    <s v=""/>
    <s v=""/>
    <s v=""/>
    <s v=""/>
    <s v="Standard"/>
    <s v="Compliant"/>
    <s v="Compliant"/>
    <s v="Compliant"/>
    <s v="N/A"/>
    <s v="Compliant"/>
    <s v="Compliant"/>
    <x v="0"/>
    <n v="123393579"/>
    <n v="119000000"/>
    <n v="101990300"/>
    <n v="123393579"/>
    <n v="123393579"/>
    <s v="2017-2019-Multicountry East Asia and Pacific RAI-Malaria"/>
    <x v="0"/>
    <s v=""/>
    <s v="2017-2019-Multicountry East Asia and Pacific RAI"/>
    <s v="AC-00000"/>
    <s v="USD"/>
    <n v="1.1222085063404781"/>
    <n v="123393579"/>
    <n v="123393579"/>
    <n v="84345079.042431086"/>
    <n v="73435210.346733421"/>
    <n v="84613289.830982059"/>
    <n v="123393579"/>
    <n v="119000000"/>
    <n v="123393579"/>
    <n v="119000000"/>
    <n v="101990300"/>
    <s v="HI Asia"/>
    <x v="2"/>
    <d v="2017-11-07T00:00:00"/>
    <s v=""/>
    <s v=""/>
    <s v=""/>
    <x v="0"/>
    <d v="2017-12-01T00:00:00"/>
    <s v=""/>
    <s v=""/>
    <s v=""/>
    <x v="0"/>
    <d v="2017-03-20T00:00:00"/>
    <n v="8.5333333333333332"/>
    <s v="AC-00000-Window 1"/>
    <x v="96"/>
    <x v="5"/>
    <s v="High Impact"/>
    <x v="1"/>
  </r>
  <r>
    <s v="ROU-T-TT"/>
    <s v="2017-2019-Romania-Tuberculosis"/>
    <s v=""/>
    <s v=""/>
    <s v=""/>
    <s v="FR320-ROU-T"/>
    <s v="Tuberculosis"/>
    <s v="Tuberculosis"/>
    <x v="3"/>
    <s v="New Submission"/>
    <x v="0"/>
    <s v="Jose"/>
    <s v="Laura"/>
    <s v="English"/>
    <x v="3"/>
    <d v="2018-04-30T00:00:00"/>
    <n v="2392566"/>
    <n v="899807"/>
    <n v="244730"/>
    <n v="3537103"/>
    <n v="0"/>
    <s v="Ministry of Health"/>
    <s v="Romanian Angel Appeal Foundation"/>
    <s v=""/>
    <s v=""/>
    <s v=""/>
    <s v="Light"/>
    <s v="Compliant"/>
    <s v="Compliant"/>
    <s v="Compliant"/>
    <s v="Light"/>
    <s v="Compliant"/>
    <s v="Compliant"/>
    <x v="0"/>
    <n v="3537103"/>
    <n v="0"/>
    <n v="0"/>
    <n v="4052972"/>
    <n v="4052972"/>
    <s v="2017-2019-Romania-Tuberculosis"/>
    <x v="0"/>
    <s v=""/>
    <s v="2017-2019-Romania"/>
    <s v="AC-00000"/>
    <s v="EUR"/>
    <n v="1.1222085063404781"/>
    <n v="4548279.6543597803"/>
    <n v="4548279.6543597803"/>
    <n v="2684957.9171810122"/>
    <n v="1009771.0694647066"/>
    <n v="274638.08775670518"/>
    <n v="3969367.074402424"/>
    <n v="0"/>
    <n v="3969367.074402424"/>
    <n v="0"/>
    <n v="0"/>
    <s v="EECA"/>
    <x v="1"/>
    <d v="2018-09-20T00:00:00"/>
    <s v=""/>
    <s v=""/>
    <s v=""/>
    <x v="17"/>
    <d v="2018-10-26T00:00:00"/>
    <s v=""/>
    <s v=""/>
    <s v=""/>
    <x v="16"/>
    <d v="2018-04-30T00:00:00"/>
    <n v="5.9666666666666668"/>
    <s v="AC-00000-Window 5"/>
    <x v="97"/>
    <x v="2"/>
    <s v="Focused"/>
    <x v="2"/>
  </r>
  <r>
    <s v="RWA-C-TNSP"/>
    <s v="2017-2019-Rwanda-HIV/AIDS"/>
    <s v="2017-2019-Rwanda-Tuberculosis"/>
    <s v=""/>
    <s v=""/>
    <s v="FR290-RWA-C"/>
    <s v="HIV/AIDS, Tuberculosis"/>
    <s v="TB/HIV"/>
    <x v="6"/>
    <s v="New Submission"/>
    <x v="0"/>
    <s v="Gosia"/>
    <s v="Victoria"/>
    <s v="English"/>
    <x v="0"/>
    <d v="2017-03-20T00:00:00"/>
    <n v="60473105"/>
    <n v="55785522"/>
    <n v="52359273"/>
    <n v="168617901"/>
    <n v="0"/>
    <s v="Ministry of Health (MoH)"/>
    <s v=""/>
    <s v=""/>
    <s v=""/>
    <s v=""/>
    <s v="Standard"/>
    <s v="Compliant"/>
    <s v="Compliant"/>
    <s v="Compliant"/>
    <s v="Scenario 1: reselection of well-performing PR"/>
    <s v="Compliant"/>
    <s v="Compliant"/>
    <x v="0"/>
    <n v="168617901"/>
    <n v="0"/>
    <n v="8985079"/>
    <n v="168617901"/>
    <n v="168617901"/>
    <s v="2017-2019-Rwanda-TB/HIV"/>
    <x v="0"/>
    <s v=""/>
    <s v="2017-2019-Rwanda"/>
    <s v="AC-00000"/>
    <s v="USD"/>
    <n v="1.1222085063404781"/>
    <n v="168617901"/>
    <n v="168617901"/>
    <n v="60473105"/>
    <n v="55785522"/>
    <n v="52359273"/>
    <n v="168617901"/>
    <n v="0"/>
    <n v="168617901"/>
    <n v="0"/>
    <n v="8985079"/>
    <s v="SEA"/>
    <x v="0"/>
    <d v="2017-12-07T00:00:00"/>
    <s v=""/>
    <s v=""/>
    <s v=""/>
    <x v="5"/>
    <d v="2018-01-12T00:00:00"/>
    <s v=""/>
    <s v=""/>
    <s v=""/>
    <x v="6"/>
    <d v="2017-03-20T00:00:00"/>
    <n v="9.9333333333333336"/>
    <s v="AC-00000-Window 1"/>
    <x v="98"/>
    <x v="1"/>
    <s v="Core"/>
    <x v="3"/>
  </r>
  <r>
    <s v="RWA-M-TNSP"/>
    <s v="2017-2019-Rwanda-Malaria"/>
    <s v=""/>
    <s v=""/>
    <s v=""/>
    <s v="FR100-RWA-M"/>
    <s v="Malaria"/>
    <s v="Malaria"/>
    <x v="6"/>
    <s v="New Submission"/>
    <x v="1"/>
    <s v="Gosia"/>
    <s v="Victoria"/>
    <s v="English"/>
    <x v="0"/>
    <d v="2017-03-20T00:00:00"/>
    <n v="13041543"/>
    <n v="22606053"/>
    <n v="5812659"/>
    <n v="41460255"/>
    <n v="0"/>
    <s v="Ministry of Health (MoH)"/>
    <s v=""/>
    <s v=""/>
    <s v=""/>
    <s v=""/>
    <s v="Standard"/>
    <s v="Compliant with challenges"/>
    <s v="Compliant"/>
    <s v="Compliant with challenges"/>
    <s v="Scenario 1: reselection of well-performing PR"/>
    <s v="Compliant with challenges"/>
    <s v="Compliant with challenges"/>
    <x v="1"/>
    <n v="0"/>
    <n v="0"/>
    <n v="0"/>
    <n v="41460255"/>
    <n v="41460255"/>
    <s v="2017-2019-Rwanda-Malaria"/>
    <x v="0"/>
    <s v=""/>
    <s v="2017-2019-Rwanda"/>
    <s v="AC-00000"/>
    <s v="USD"/>
    <n v="1.1222085063404781"/>
    <n v="41460255"/>
    <n v="41460255"/>
    <n v="13041543"/>
    <n v="22606053"/>
    <n v="5812659"/>
    <n v="41460255"/>
    <n v="0"/>
    <n v="0"/>
    <n v="0"/>
    <n v="0"/>
    <s v="SEA"/>
    <x v="0"/>
    <s v=""/>
    <s v=""/>
    <s v=""/>
    <s v=""/>
    <x v="2"/>
    <s v=""/>
    <s v=""/>
    <s v=""/>
    <s v=""/>
    <x v="2"/>
    <d v="2017-03-20T00:00:00"/>
    <n v="0"/>
    <s v="AC-00000-Window 1"/>
    <x v="98"/>
    <x v="1"/>
    <s v="Core"/>
    <x v="1"/>
  </r>
  <r>
    <s v="RWA-M-TNSP-Resub"/>
    <s v="2017-2019-Rwanda-Malaria"/>
    <s v=""/>
    <s v=""/>
    <s v=""/>
    <s v="FR100-RWA-M-01"/>
    <s v="Malaria"/>
    <s v="Malaria"/>
    <x v="6"/>
    <s v="Resubmission"/>
    <x v="0"/>
    <s v="Gosia"/>
    <s v="Victoria"/>
    <s v="English"/>
    <x v="2"/>
    <d v="2017-09-12T00:00:00"/>
    <n v="10426317"/>
    <n v="26088140"/>
    <n v="4945798"/>
    <n v="41460255"/>
    <n v="0"/>
    <s v="Ministry of Health"/>
    <s v=""/>
    <s v=""/>
    <s v=""/>
    <s v=""/>
    <s v="Standard"/>
    <s v="Compliant"/>
    <s v="Compliant"/>
    <s v="Compliant"/>
    <s v="Standard"/>
    <s v="Compliant"/>
    <s v="Compliant"/>
    <x v="0"/>
    <n v="41460255"/>
    <n v="0"/>
    <n v="0"/>
    <n v="41460255"/>
    <n v="41460255"/>
    <s v="2017-2019-Rwanda-Malaria"/>
    <x v="0"/>
    <s v=""/>
    <s v="2017-2019-Rwanda"/>
    <s v="AC-00000"/>
    <s v="USD"/>
    <n v="1.1222085063404781"/>
    <n v="41460255"/>
    <n v="41460255"/>
    <n v="10426317"/>
    <n v="26088140"/>
    <n v="4945798"/>
    <n v="41460255"/>
    <n v="0"/>
    <n v="41460255"/>
    <n v="0"/>
    <n v="0"/>
    <s v="SEA"/>
    <x v="0"/>
    <d v="2017-12-07T00:00:00"/>
    <s v=""/>
    <s v=""/>
    <s v=""/>
    <x v="5"/>
    <d v="2018-01-12T00:00:00"/>
    <s v=""/>
    <s v=""/>
    <s v=""/>
    <x v="6"/>
    <d v="2017-08-28T00:00:00"/>
    <n v="4.5666666666666664"/>
    <s v="AC-00000-Window 3"/>
    <x v="98"/>
    <x v="1"/>
    <s v="Core"/>
    <x v="1"/>
  </r>
  <r>
    <s v="SDN-Z-PC"/>
    <s v="2017-2019-Sudan-HIV/AIDS"/>
    <s v="2017-2019-Sudan-Tuberculosis"/>
    <s v="2017-2019-Sudan-Malaria"/>
    <s v="2017-2019-Sudan-RSSH"/>
    <s v="FR284-SDN-Z"/>
    <s v="HIV/AIDS, Tuberculosis, Malaria, RSSH"/>
    <s v="HIV/AIDS, Tuberculosis, Malaria, RSSH"/>
    <x v="0"/>
    <s v="New Submission"/>
    <x v="0"/>
    <s v="Bianca"/>
    <s v="Will"/>
    <s v="English"/>
    <x v="0"/>
    <d v="2017-03-20T00:00:00"/>
    <n v="0"/>
    <n v="0"/>
    <n v="0"/>
    <n v="129624764"/>
    <n v="0"/>
    <s v="Federal Ministry of Health (FMOH)"/>
    <s v=""/>
    <s v=""/>
    <s v=""/>
    <s v=""/>
    <s v="Light for PC"/>
    <s v=""/>
    <s v=""/>
    <s v="Compliant"/>
    <s v="N/A"/>
    <s v="ASP"/>
    <s v="Compliant"/>
    <x v="0"/>
    <n v="129624764"/>
    <n v="0"/>
    <n v="0"/>
    <n v="129624764"/>
    <n v="129624764"/>
    <s v="2017-2019-Sudan-HIV/AIDS, Tuberculosis, Malaria, RSSH"/>
    <x v="0"/>
    <s v=""/>
    <s v="2017-2019-Sudan"/>
    <s v="AC-00000"/>
    <s v="USD"/>
    <n v="1.1222085063404781"/>
    <n v="129624764"/>
    <n v="129624764"/>
    <n v="0"/>
    <n v="0"/>
    <n v="0"/>
    <n v="129624764"/>
    <n v="0"/>
    <n v="129624764"/>
    <n v="0"/>
    <n v="0"/>
    <s v="MENA"/>
    <x v="0"/>
    <d v="2017-10-17T00:00:00"/>
    <s v=""/>
    <s v=""/>
    <s v=""/>
    <x v="14"/>
    <d v="2017-11-17T00:00:00"/>
    <s v=""/>
    <s v=""/>
    <s v=""/>
    <x v="13"/>
    <d v="2017-03-20T00:00:00"/>
    <n v="8.0666666666666664"/>
    <s v="AC-00000-Window 1"/>
    <x v="99"/>
    <x v="7"/>
    <s v="Core"/>
    <x v="5"/>
  </r>
  <r>
    <s v="SEN-H-PC"/>
    <s v="2017-2019-Senegal-HIV/AIDS"/>
    <s v=""/>
    <s v=""/>
    <s v=""/>
    <s v="FR93-SEN-H"/>
    <s v="HIV/AIDS"/>
    <s v="HIV/AIDS"/>
    <x v="0"/>
    <s v="New Submission"/>
    <x v="0"/>
    <s v="Svetlana"/>
    <s v="Rosalie"/>
    <s v="French"/>
    <x v="0"/>
    <d v="2017-03-20T00:00:00"/>
    <n v="0"/>
    <n v="0"/>
    <n v="0"/>
    <n v="21868293"/>
    <n v="0"/>
    <s v="Conseil National contre le Sida"/>
    <s v="Alliance Nationale contre le Sida"/>
    <s v=""/>
    <s v=""/>
    <s v=""/>
    <s v="Light for PC"/>
    <s v=""/>
    <s v=""/>
    <s v="Compliant"/>
    <s v="Scenario 1: reselection of well-performing PR"/>
    <s v="Compliant"/>
    <s v="Compliant"/>
    <x v="0"/>
    <n v="21868293"/>
    <n v="0"/>
    <n v="0"/>
    <n v="21868293"/>
    <n v="21868293"/>
    <s v="2017-2019-Senegal-HIV/AIDS"/>
    <x v="0"/>
    <s v=""/>
    <s v="2017-2019-Senegal"/>
    <s v="AC-00000"/>
    <s v="EUR"/>
    <n v="1.1222085063404781"/>
    <n v="24540784.423745934"/>
    <n v="24540784.423745934"/>
    <n v="0"/>
    <n v="0"/>
    <n v="0"/>
    <n v="24540784.423745934"/>
    <n v="0"/>
    <n v="24540784.423745934"/>
    <n v="0"/>
    <n v="0"/>
    <s v="WA"/>
    <x v="0"/>
    <d v="2017-10-17T00:00:00"/>
    <s v=""/>
    <s v=""/>
    <s v=""/>
    <x v="14"/>
    <d v="2017-11-17T00:00:00"/>
    <s v=""/>
    <s v=""/>
    <s v=""/>
    <x v="13"/>
    <d v="2017-03-20T00:00:00"/>
    <n v="8.0666666666666664"/>
    <s v="AC-00000-Window 1"/>
    <x v="100"/>
    <x v="9"/>
    <s v="Core"/>
    <x v="0"/>
  </r>
  <r>
    <s v="SEN-M-PC"/>
    <s v="2017-2019-Senegal-Malaria"/>
    <s v=""/>
    <s v=""/>
    <s v=""/>
    <s v="FR94-SEN-M"/>
    <s v="Malaria"/>
    <s v="Malaria"/>
    <x v="0"/>
    <s v="New Submission"/>
    <x v="0"/>
    <s v="Svetlana"/>
    <s v="Rosalie"/>
    <s v="French"/>
    <x v="0"/>
    <d v="2017-03-20T00:00:00"/>
    <n v="0"/>
    <n v="0"/>
    <n v="0"/>
    <n v="32360808"/>
    <n v="0"/>
    <s v="PNLP"/>
    <s v=""/>
    <s v=""/>
    <s v=""/>
    <s v=""/>
    <s v="Light for PC"/>
    <s v=""/>
    <s v=""/>
    <s v="Compliant"/>
    <s v="Scenario 1: reselection of well-performing PR"/>
    <s v="Compliant"/>
    <s v="Compliant"/>
    <x v="0"/>
    <n v="32360808"/>
    <n v="0"/>
    <n v="0"/>
    <n v="36360808"/>
    <n v="32360808"/>
    <s v="2017-2019-Senegal-Malaria"/>
    <x v="0"/>
    <s v=""/>
    <s v="2017-2019-Senegal"/>
    <s v="AC-00000"/>
    <s v="EUR"/>
    <n v="1.1222085063404781"/>
    <n v="40804408.035012908"/>
    <n v="36315574.00965099"/>
    <n v="0"/>
    <n v="0"/>
    <n v="0"/>
    <n v="36315574.00965099"/>
    <n v="0"/>
    <n v="36315574.00965099"/>
    <n v="0"/>
    <n v="0"/>
    <s v="WA"/>
    <x v="0"/>
    <d v="2017-12-07T00:00:00"/>
    <s v=""/>
    <s v=""/>
    <s v=""/>
    <x v="5"/>
    <d v="2018-01-12T00:00:00"/>
    <s v=""/>
    <s v=""/>
    <s v=""/>
    <x v="6"/>
    <d v="2017-03-20T00:00:00"/>
    <n v="9.9333333333333336"/>
    <s v="AC-00000-Window 1"/>
    <x v="100"/>
    <x v="9"/>
    <s v="Core"/>
    <x v="1"/>
  </r>
  <r>
    <s v="SEN-T-Full"/>
    <s v="2017-2019-Senegal-Tuberculosis"/>
    <s v=""/>
    <s v=""/>
    <s v=""/>
    <s v="FR288-SEN-Z"/>
    <s v="Tuberculosis, RSSH"/>
    <s v="Tuberculosis"/>
    <x v="4"/>
    <s v="New Submission"/>
    <x v="1"/>
    <s v="Svetlana"/>
    <s v="Mariluz"/>
    <s v="French"/>
    <x v="1"/>
    <d v="2017-05-24T00:00:00"/>
    <n v="4432818.4914846467"/>
    <n v="3489059.8515266315"/>
    <n v="2821966.8769333623"/>
    <n v="10743845.219944641"/>
    <n v="0"/>
    <s v="Direction Generale de la Sante (DGS)"/>
    <s v=""/>
    <s v=""/>
    <s v=""/>
    <s v=""/>
    <s v="Light"/>
    <s v="Compliant"/>
    <s v="Compliant"/>
    <s v="Compliant"/>
    <s v="Scenario 2: selection of new PR"/>
    <s v="Compliant"/>
    <s v="Compliant"/>
    <x v="1"/>
    <n v="0"/>
    <n v="0"/>
    <n v="0"/>
    <n v="6743845"/>
    <n v="10743845"/>
    <s v="2017-2019-Senegal-Tuberculosis"/>
    <x v="0"/>
    <s v=""/>
    <s v="2017-2019-Senegal"/>
    <s v="AC-00000"/>
    <s v="EUR"/>
    <n v="1.1222085063404781"/>
    <n v="7568000.2244417015"/>
    <n v="12056834.249803614"/>
    <n v="4974546.618207437"/>
    <n v="3915452.6445142315"/>
    <n v="3166835.2339056921"/>
    <n v="12056834.496627361"/>
    <n v="0"/>
    <n v="0"/>
    <n v="0"/>
    <n v="0"/>
    <s v="WA"/>
    <x v="0"/>
    <s v=""/>
    <s v=""/>
    <s v=""/>
    <s v=""/>
    <x v="2"/>
    <s v=""/>
    <s v=""/>
    <s v=""/>
    <s v=""/>
    <x v="2"/>
    <d v="2017-05-23T00:00:00"/>
    <n v="0"/>
    <s v="AC-00000-Window 2"/>
    <x v="100"/>
    <x v="9"/>
    <s v="Core"/>
    <x v="2"/>
  </r>
  <r>
    <s v="SEN-T-Full-Resub"/>
    <s v="2017-2019-Senegal-Tuberculosis"/>
    <s v=""/>
    <s v=""/>
    <s v=""/>
    <s v="FR288-SEN-Z-01"/>
    <s v="Tuberculosis, RSSH"/>
    <s v="Tuberculosis"/>
    <x v="4"/>
    <s v="Resubmission"/>
    <x v="0"/>
    <s v="Svetlana"/>
    <s v="Rosalie"/>
    <s v="French"/>
    <x v="2"/>
    <d v="2017-09-09T00:00:00"/>
    <n v="5160424"/>
    <n v="3041132"/>
    <n v="2542289"/>
    <n v="10743845.219944641"/>
    <n v="0"/>
    <s v="Direction Generale de la Sante (DGS)"/>
    <s v=""/>
    <s v=""/>
    <s v=""/>
    <s v=""/>
    <s v=""/>
    <s v=""/>
    <s v=""/>
    <s v=""/>
    <s v=""/>
    <s v=""/>
    <s v=""/>
    <x v="0"/>
    <n v="10743845"/>
    <n v="0"/>
    <n v="0"/>
    <n v="6743845"/>
    <n v="10743845"/>
    <s v="2017-2019-Senegal-Tuberculosis"/>
    <x v="0"/>
    <s v=""/>
    <s v="2017-2019-Senegal"/>
    <s v="AC-00000"/>
    <s v="EUR"/>
    <n v="1.1222085063404781"/>
    <n v="7568000.2244417015"/>
    <n v="12056834.249803614"/>
    <n v="5791071.7091235556"/>
    <n v="3412784.199304231"/>
    <n v="2852978.3413758278"/>
    <n v="12056834.496627361"/>
    <n v="0"/>
    <n v="12056834.249803614"/>
    <n v="0"/>
    <n v="0"/>
    <s v="WA"/>
    <x v="0"/>
    <d v="2017-12-07T00:00:00"/>
    <s v=""/>
    <s v=""/>
    <s v=""/>
    <x v="5"/>
    <d v="2018-01-12T00:00:00"/>
    <s v=""/>
    <s v=""/>
    <s v=""/>
    <x v="6"/>
    <d v="2017-08-28T00:00:00"/>
    <n v="4.5666666666666664"/>
    <s v="AC-00000-Window 3"/>
    <x v="100"/>
    <x v="9"/>
    <s v="Core"/>
    <x v="2"/>
  </r>
  <r>
    <s v="SLB-T-PC"/>
    <s v="2017-2019-Solomon Islands-Tuberculosis"/>
    <s v=""/>
    <s v=""/>
    <s v=""/>
    <s v="FR98-SLB-T"/>
    <s v="Tuberculosis"/>
    <s v="Tuberculosis"/>
    <x v="0"/>
    <s v="New Submission"/>
    <x v="0"/>
    <s v="Gosia"/>
    <s v="Laura"/>
    <s v="English"/>
    <x v="0"/>
    <d v="2017-03-16T00:00:00"/>
    <n v="0"/>
    <n v="0"/>
    <n v="0"/>
    <n v="1591307"/>
    <n v="0"/>
    <s v="Ministry of Health and Medical Services"/>
    <s v=""/>
    <s v=""/>
    <s v=""/>
    <s v=""/>
    <s v="Light for PC"/>
    <s v=""/>
    <s v=""/>
    <s v="Compliant"/>
    <s v="N/A"/>
    <s v="Compliant"/>
    <s v="N/A"/>
    <x v="0"/>
    <n v="1591307"/>
    <n v="0"/>
    <n v="0"/>
    <n v="1251604"/>
    <n v="1591307"/>
    <s v="2017-2019-Solomon Islands-Tuberculosis"/>
    <x v="0"/>
    <s v=""/>
    <s v="2017-2019-Solomon Islands"/>
    <s v="AC-00000"/>
    <s v="USD"/>
    <n v="1.1222085063404781"/>
    <n v="1251604"/>
    <n v="1591307"/>
    <n v="0"/>
    <n v="0"/>
    <n v="0"/>
    <n v="1591307"/>
    <n v="0"/>
    <n v="1591307"/>
    <n v="0"/>
    <n v="0"/>
    <s v="SE Asia"/>
    <x v="1"/>
    <d v="2017-10-31T00:00:00"/>
    <s v=""/>
    <s v=""/>
    <s v=""/>
    <x v="9"/>
    <d v="2017-12-01T00:00:00"/>
    <s v=""/>
    <s v=""/>
    <s v=""/>
    <x v="0"/>
    <d v="2017-03-20T00:00:00"/>
    <n v="8.5333333333333332"/>
    <s v="AC-00000-Window 1"/>
    <x v="101"/>
    <x v="0"/>
    <s v="Focused"/>
    <x v="2"/>
  </r>
  <r>
    <s v="SLB-M-PC"/>
    <s v="2017-2019-Solomon Islands-Malaria"/>
    <s v=""/>
    <s v=""/>
    <s v=""/>
    <s v="FR99-SLB-M"/>
    <s v="Malaria"/>
    <s v="Malaria"/>
    <x v="0"/>
    <s v="New Submission"/>
    <x v="0"/>
    <s v="Gosia"/>
    <s v="Laura"/>
    <s v="English"/>
    <x v="0"/>
    <d v="2017-03-20T00:00:00"/>
    <n v="0"/>
    <n v="0"/>
    <n v="0"/>
    <n v="4513187"/>
    <n v="0"/>
    <s v="Ministry of Health and Medical Services"/>
    <s v=""/>
    <s v=""/>
    <s v=""/>
    <s v=""/>
    <s v="Light for PC"/>
    <s v=""/>
    <s v=""/>
    <s v="Compliant"/>
    <s v="N/A"/>
    <s v="N/A"/>
    <s v="Compliant"/>
    <x v="0"/>
    <n v="4513187"/>
    <n v="0"/>
    <n v="0"/>
    <n v="4852890"/>
    <n v="4513187"/>
    <s v="2017-2019-Solomon Islands-Malaria"/>
    <x v="0"/>
    <s v=""/>
    <s v="2017-2019-Solomon Islands"/>
    <s v="AC-00000"/>
    <s v="USD"/>
    <n v="1.1222085063404781"/>
    <n v="4852890"/>
    <n v="4513187"/>
    <n v="0"/>
    <n v="0"/>
    <n v="0"/>
    <n v="4513187"/>
    <n v="0"/>
    <n v="4513187"/>
    <n v="0"/>
    <n v="0"/>
    <s v="SE Asia"/>
    <x v="1"/>
    <d v="2017-10-31T00:00:00"/>
    <s v=""/>
    <s v=""/>
    <s v=""/>
    <x v="9"/>
    <d v="2017-12-01T00:00:00"/>
    <s v=""/>
    <s v=""/>
    <s v=""/>
    <x v="0"/>
    <d v="2017-03-20T00:00:00"/>
    <n v="8.5333333333333332"/>
    <s v="AC-00000-Window 1"/>
    <x v="101"/>
    <x v="0"/>
    <s v="Focused"/>
    <x v="1"/>
  </r>
  <r>
    <s v="SLE-H-PC"/>
    <s v="2017-2019-Sierra Leone-HIV/AIDS"/>
    <s v=""/>
    <s v=""/>
    <s v=""/>
    <s v="FR95-SLE-H"/>
    <s v="HIV/AIDS"/>
    <s v="HIV/AIDS"/>
    <x v="0"/>
    <s v="New Submission"/>
    <x v="0"/>
    <s v="Svetlana"/>
    <s v="Rosalie"/>
    <s v="English"/>
    <x v="0"/>
    <d v="2017-03-20T00:00:00"/>
    <n v="0"/>
    <n v="0"/>
    <n v="0"/>
    <n v="30000000"/>
    <n v="0"/>
    <s v="National AIDS Secretariat (NAS)"/>
    <s v=""/>
    <s v=""/>
    <s v=""/>
    <s v=""/>
    <s v="Light for PC"/>
    <s v=""/>
    <s v=""/>
    <s v="Compliant"/>
    <s v="Scenario 1: reselection of well-performing PR"/>
    <s v="Compliant"/>
    <s v="Compliant"/>
    <x v="0"/>
    <n v="30000000"/>
    <n v="0"/>
    <n v="0"/>
    <n v="40265850"/>
    <n v="30000000"/>
    <s v="2017-2019-Sierra Leone-HIV/AIDS"/>
    <x v="0"/>
    <s v=""/>
    <s v="2017-2019-Sierra Leone"/>
    <s v="AC-00000"/>
    <s v="USD"/>
    <n v="1.1222085063404781"/>
    <n v="40265850"/>
    <n v="30000000"/>
    <n v="0"/>
    <n v="0"/>
    <n v="0"/>
    <n v="30000000"/>
    <n v="0"/>
    <n v="30000000"/>
    <n v="0"/>
    <n v="0"/>
    <s v="WA"/>
    <x v="0"/>
    <d v="2017-10-17T00:00:00"/>
    <s v=""/>
    <s v=""/>
    <s v=""/>
    <x v="14"/>
    <d v="2017-11-17T00:00:00"/>
    <s v=""/>
    <s v=""/>
    <s v=""/>
    <x v="13"/>
    <d v="2017-03-20T00:00:00"/>
    <n v="8.0666666666666664"/>
    <s v="AC-00000-Window 1"/>
    <x v="102"/>
    <x v="9"/>
    <s v="Core"/>
    <x v="0"/>
  </r>
  <r>
    <s v="SLE-M-PC"/>
    <s v="2017-2019-Sierra Leone-Malaria"/>
    <s v=""/>
    <s v=""/>
    <s v=""/>
    <s v="FR97-SLE-M"/>
    <s v="Malaria"/>
    <s v="Malaria"/>
    <x v="0"/>
    <s v="New Submission"/>
    <x v="0"/>
    <s v="Svetlana"/>
    <s v="Rosalie"/>
    <s v="English"/>
    <x v="0"/>
    <d v="2017-03-20T00:00:00"/>
    <n v="0"/>
    <n v="0"/>
    <n v="0"/>
    <n v="35400000"/>
    <n v="0"/>
    <s v="Minsitry of Health and Sanitation (MoHS)"/>
    <s v="Catholic Relief Services (CRS)"/>
    <s v=""/>
    <s v=""/>
    <s v=""/>
    <s v="Light for PC"/>
    <s v=""/>
    <s v=""/>
    <s v="Compliant"/>
    <s v="Scenario 1: reselection of well-performing PR"/>
    <s v="Compliant"/>
    <s v="Compliant"/>
    <x v="0"/>
    <n v="35400000"/>
    <n v="0"/>
    <n v="0"/>
    <n v="43960771"/>
    <n v="33358638"/>
    <s v="2017-2019-Sierra Leone-Malaria"/>
    <x v="0"/>
    <s v=""/>
    <s v="2017-2019-Sierra Leone"/>
    <s v="AC-00000"/>
    <s v="USD"/>
    <n v="1.1222085063404781"/>
    <n v="43960771"/>
    <n v="33358638"/>
    <n v="0"/>
    <n v="0"/>
    <n v="0"/>
    <n v="35400000"/>
    <n v="0"/>
    <n v="35400000"/>
    <n v="0"/>
    <n v="0"/>
    <s v="WA"/>
    <x v="0"/>
    <d v="2018-04-18T00:00:00"/>
    <d v="2018-04-18T00:00:00"/>
    <s v=""/>
    <s v=""/>
    <x v="1"/>
    <d v="2018-05-28T00:00:00"/>
    <d v="2018-05-28T00:00:00"/>
    <s v=""/>
    <s v=""/>
    <x v="1"/>
    <d v="2017-03-20T00:00:00"/>
    <n v="14.466666666666667"/>
    <s v="AC-00000-Window 1"/>
    <x v="102"/>
    <x v="9"/>
    <s v="Core"/>
    <x v="1"/>
  </r>
  <r>
    <s v="SLE-S-PC"/>
    <s v="2017-2019-Sierra Leone-RSSH"/>
    <s v=""/>
    <s v=""/>
    <s v=""/>
    <s v="FR287-SLE-S"/>
    <s v="RSSH"/>
    <s v="RSSH"/>
    <x v="0"/>
    <s v="New Submission"/>
    <x v="0"/>
    <s v="Svetlana"/>
    <s v="Rosalie"/>
    <s v="English"/>
    <x v="0"/>
    <d v="2017-03-20T00:00:00"/>
    <n v="0"/>
    <n v="0"/>
    <n v="0"/>
    <n v="17524651"/>
    <n v="0"/>
    <s v="Ministry of Health and Sanitation"/>
    <s v=""/>
    <s v=""/>
    <s v=""/>
    <s v=""/>
    <s v="Light for PC"/>
    <s v=""/>
    <s v=""/>
    <s v="Compliant"/>
    <s v="Scenario 1: reselection of well-performing PR"/>
    <s v="Compliant"/>
    <s v="Compliant"/>
    <x v="0"/>
    <n v="17524651"/>
    <n v="0"/>
    <n v="0"/>
    <n v="0"/>
    <n v="17766013"/>
    <s v="2017-2019-Sierra Leone-RSSH"/>
    <x v="0"/>
    <s v=""/>
    <s v="2017-2019-Sierra Leone"/>
    <s v="AC-00000"/>
    <s v="USD"/>
    <n v="1.1222085063404781"/>
    <n v="0"/>
    <n v="17766013"/>
    <n v="0"/>
    <n v="0"/>
    <n v="0"/>
    <n v="17524651"/>
    <n v="0"/>
    <n v="17524651"/>
    <n v="0"/>
    <n v="0"/>
    <s v="WA"/>
    <x v="0"/>
    <s v=""/>
    <s v=""/>
    <d v="2018-04-18T00:00:00"/>
    <s v=""/>
    <x v="1"/>
    <s v=""/>
    <s v=""/>
    <d v="2018-05-28T00:00:00"/>
    <s v=""/>
    <x v="1"/>
    <d v="2017-03-20T00:00:00"/>
    <n v="14.466666666666667"/>
    <s v="AC-00000-Window 1"/>
    <x v="102"/>
    <x v="9"/>
    <s v="Core"/>
    <x v="4"/>
  </r>
  <r>
    <s v="SLE-T-PC"/>
    <s v="2017-2019-Sierra Leone-Tuberculosis"/>
    <s v=""/>
    <s v=""/>
    <s v=""/>
    <s v="FR96-SLE-T"/>
    <s v="Tuberculosis"/>
    <s v="Tuberculosis"/>
    <x v="0"/>
    <s v="New Submission"/>
    <x v="0"/>
    <s v="Svetlana"/>
    <s v="Rosalie"/>
    <s v="English"/>
    <x v="0"/>
    <d v="2017-03-20T00:00:00"/>
    <n v="0"/>
    <n v="0"/>
    <n v="0"/>
    <n v="8000000"/>
    <n v="0"/>
    <s v="Ministry of Health and Sanitation (MoHS)"/>
    <s v=""/>
    <s v=""/>
    <s v=""/>
    <s v=""/>
    <s v="Light for PC"/>
    <s v=""/>
    <s v=""/>
    <s v="Compliant"/>
    <s v="Scenario 1: reselection of well-performing PR"/>
    <s v="Compliant"/>
    <s v="Compliant"/>
    <x v="0"/>
    <n v="8000000"/>
    <n v="0"/>
    <n v="0"/>
    <n v="6698030"/>
    <n v="9800000"/>
    <s v="2017-2019-Sierra Leone-Tuberculosis"/>
    <x v="0"/>
    <s v=""/>
    <s v="2017-2019-Sierra Leone"/>
    <s v="AC-00000"/>
    <s v="USD"/>
    <n v="1.1222085063404781"/>
    <n v="6698030"/>
    <n v="9800000"/>
    <n v="0"/>
    <n v="0"/>
    <n v="0"/>
    <n v="8000000"/>
    <n v="0"/>
    <n v="8000000"/>
    <n v="0"/>
    <n v="0"/>
    <s v="WA"/>
    <x v="0"/>
    <d v="2018-04-18T00:00:00"/>
    <s v=""/>
    <s v=""/>
    <s v=""/>
    <x v="1"/>
    <d v="2018-05-28T00:00:00"/>
    <s v=""/>
    <s v=""/>
    <s v=""/>
    <x v="1"/>
    <d v="2017-03-20T00:00:00"/>
    <n v="14.466666666666667"/>
    <s v="AC-00000-Window 1"/>
    <x v="102"/>
    <x v="9"/>
    <s v="Core"/>
    <x v="2"/>
  </r>
  <r>
    <s v="SLV-H-TMC"/>
    <s v="2017-2019-El Salvador-HIV/AIDS"/>
    <s v=""/>
    <s v=""/>
    <s v=""/>
    <s v="FR325-SLV-H"/>
    <s v="HIV/AIDS"/>
    <s v="HIV/AIDS"/>
    <x v="2"/>
    <s v="New Submission"/>
    <x v="0"/>
    <s v="Jose"/>
    <s v="Laura"/>
    <s v="Spanish"/>
    <x v="3"/>
    <d v="2018-05-01T00:00:00"/>
    <n v="5184427"/>
    <n v="4731892"/>
    <n v="4565498"/>
    <n v="14481816"/>
    <n v="0"/>
    <s v="Ministry of Health"/>
    <s v=""/>
    <s v=""/>
    <s v=""/>
    <s v=""/>
    <s v="Light"/>
    <s v="Compliant"/>
    <s v="Compliant"/>
    <s v="Compliant"/>
    <s v="Light"/>
    <s v="Compliant"/>
    <s v="Compliant"/>
    <x v="0"/>
    <n v="14481816"/>
    <n v="0"/>
    <n v="0"/>
    <n v="14481816"/>
    <n v="14481816"/>
    <s v="2017-2019-El Salvador-HIV/AIDS"/>
    <x v="0"/>
    <s v=""/>
    <s v="2017-2019-El Salvador"/>
    <s v="AC-00000"/>
    <s v="USD"/>
    <n v="1.1222085063404781"/>
    <n v="14481816"/>
    <n v="14481816"/>
    <n v="5184427"/>
    <n v="4731892"/>
    <n v="4565498"/>
    <n v="14481816"/>
    <n v="0"/>
    <n v="14481816"/>
    <n v="0"/>
    <n v="0"/>
    <s v="LAC"/>
    <x v="1"/>
    <d v="2018-10-17T00:00:00"/>
    <s v=""/>
    <s v=""/>
    <s v=""/>
    <x v="11"/>
    <d v="2018-11-12T00:00:00"/>
    <s v=""/>
    <s v=""/>
    <s v=""/>
    <x v="10"/>
    <d v="2018-04-30T00:00:00"/>
    <n v="6.5333333333333332"/>
    <s v="AC-00000-Window 5"/>
    <x v="103"/>
    <x v="6"/>
    <s v="Focused"/>
    <x v="0"/>
  </r>
  <r>
    <s v="SLV-T-TNSP"/>
    <s v="2017-2019-El Salvador-Tuberculosis"/>
    <s v=""/>
    <s v=""/>
    <s v=""/>
    <s v="FR326-SLV-T"/>
    <s v="Tuberculosis"/>
    <s v="Tuberculosis"/>
    <x v="6"/>
    <s v="New Submission"/>
    <x v="0"/>
    <s v="Gosia"/>
    <s v="Mariluz"/>
    <s v="Spanish"/>
    <x v="5"/>
    <d v="2018-02-07T00:00:00"/>
    <n v="1848040"/>
    <n v="1389271"/>
    <n v="1005430"/>
    <n v="4242741"/>
    <n v="0"/>
    <s v="Ministry of Health"/>
    <s v=""/>
    <s v=""/>
    <s v=""/>
    <s v=""/>
    <s v="Light"/>
    <s v="Compliant"/>
    <s v="Compliant"/>
    <s v=""/>
    <s v=""/>
    <s v="Compliant"/>
    <s v="Compliant"/>
    <x v="0"/>
    <n v="4242741"/>
    <n v="0"/>
    <n v="0"/>
    <n v="4242741"/>
    <n v="4242741"/>
    <s v="2017-2019-El Salvador-Tuberculosis"/>
    <x v="0"/>
    <s v=""/>
    <s v="2017-2019-El Salvador"/>
    <s v="AC-00000"/>
    <s v="USD"/>
    <n v="1.1222085063404781"/>
    <n v="4242741"/>
    <n v="4242741"/>
    <n v="1848040"/>
    <n v="1389271"/>
    <n v="1005430"/>
    <n v="4242741"/>
    <n v="0"/>
    <n v="4242741"/>
    <n v="0"/>
    <n v="0"/>
    <s v="LAC"/>
    <x v="1"/>
    <d v="2018-09-20T00:00:00"/>
    <s v=""/>
    <s v=""/>
    <s v=""/>
    <x v="17"/>
    <d v="2018-10-26T00:00:00"/>
    <s v=""/>
    <s v=""/>
    <s v=""/>
    <x v="16"/>
    <d v="2018-02-07T00:00:00"/>
    <n v="8.6999999999999993"/>
    <s v="AC-00000-Window 4"/>
    <x v="103"/>
    <x v="6"/>
    <s v="Focused"/>
    <x v="2"/>
  </r>
  <r>
    <s v="SOM-H-TCOE"/>
    <s v="2017-2019-Somalia-HIV/AIDS"/>
    <s v=""/>
    <s v=""/>
    <s v=""/>
    <s v="FR100-SOM-H"/>
    <s v="HIV/AIDS"/>
    <s v="HIV/AIDS"/>
    <x v="1"/>
    <s v="New Submission"/>
    <x v="0"/>
    <s v="Oscar"/>
    <s v="Victoria"/>
    <s v="English"/>
    <x v="1"/>
    <d v="2017-05-23T00:00:00"/>
    <n v="7737859.5796415573"/>
    <n v="7489274.227277495"/>
    <n v="7539141.1523856986"/>
    <n v="22766274.95930475"/>
    <n v="0"/>
    <s v="UNICEF"/>
    <s v=""/>
    <s v=""/>
    <s v=""/>
    <s v=""/>
    <s v="Non-CCM"/>
    <s v="Compliant"/>
    <s v="Compliant"/>
    <s v="Compliant"/>
    <s v="N/A"/>
    <s v="ASP"/>
    <s v="Compliant"/>
    <x v="0"/>
    <n v="22766275"/>
    <n v="0"/>
    <n v="7564499"/>
    <n v="16004070"/>
    <n v="22766275"/>
    <s v="2017-2019-Somalia-HIV/AIDS"/>
    <x v="0"/>
    <s v=""/>
    <s v="2017-2019-Somalia"/>
    <s v="AC-00000"/>
    <s v="USD"/>
    <n v="1.1222085063404781"/>
    <n v="16004070"/>
    <n v="22766275"/>
    <n v="7737859.5796415573"/>
    <n v="7489274.227277495"/>
    <n v="7539141.1523856986"/>
    <n v="22766274.95930475"/>
    <n v="0"/>
    <n v="22766275"/>
    <n v="0"/>
    <n v="7564499"/>
    <s v="MENA"/>
    <x v="0"/>
    <d v="2017-10-31T00:00:00"/>
    <s v=""/>
    <s v=""/>
    <s v=""/>
    <x v="9"/>
    <d v="2017-12-01T00:00:00"/>
    <s v=""/>
    <s v=""/>
    <s v=""/>
    <x v="0"/>
    <d v="2017-05-23T00:00:00"/>
    <n v="6.4"/>
    <s v="AC-00000-Window 2"/>
    <x v="104"/>
    <x v="7"/>
    <s v="Core"/>
    <x v="0"/>
  </r>
  <r>
    <s v="SOM-M-PC"/>
    <s v="2017-2019-Somalia-Malaria"/>
    <s v=""/>
    <s v=""/>
    <s v=""/>
    <s v="FR100-SOM-M"/>
    <s v="Malaria"/>
    <s v="Malaria"/>
    <x v="0"/>
    <s v="New Submission"/>
    <x v="0"/>
    <s v="Svetlana"/>
    <s v="Victoria"/>
    <s v="English"/>
    <x v="0"/>
    <d v="2017-03-19T00:00:00"/>
    <n v="0"/>
    <n v="0"/>
    <n v="0"/>
    <n v="23575494"/>
    <n v="0"/>
    <s v="UNICEF"/>
    <s v=""/>
    <s v=""/>
    <s v=""/>
    <s v=""/>
    <s v="Non-CCM"/>
    <s v="Non-CCM"/>
    <s v="Non-CCM"/>
    <s v="Non-CCM"/>
    <s v="N/A"/>
    <s v="ASP"/>
    <s v="N/A"/>
    <x v="0"/>
    <n v="23575494"/>
    <n v="0"/>
    <n v="0"/>
    <n v="30337699"/>
    <n v="23575494"/>
    <s v="2017-2019-Somalia-Malaria"/>
    <x v="0"/>
    <s v=""/>
    <s v="2017-2019-Somalia"/>
    <s v="AC-00000"/>
    <s v="USD"/>
    <n v="1.1222085063404781"/>
    <n v="30337699"/>
    <n v="23575494"/>
    <n v="0"/>
    <n v="0"/>
    <n v="0"/>
    <n v="23575494"/>
    <n v="0"/>
    <n v="23575494"/>
    <n v="0"/>
    <n v="0"/>
    <s v="MENA"/>
    <x v="0"/>
    <d v="2017-09-13T00:00:00"/>
    <s v=""/>
    <s v=""/>
    <s v=""/>
    <x v="7"/>
    <d v="2017-10-13T00:00:00"/>
    <s v=""/>
    <s v=""/>
    <s v=""/>
    <x v="8"/>
    <d v="2017-03-20T00:00:00"/>
    <n v="6.9"/>
    <s v="AC-00000-Window 1"/>
    <x v="104"/>
    <x v="7"/>
    <s v="Core"/>
    <x v="1"/>
  </r>
  <r>
    <s v="SOM-T-TCOE"/>
    <s v="2017-2019-Somalia-Tuberculosis"/>
    <s v=""/>
    <s v=""/>
    <s v=""/>
    <s v="FR100-SOM-T"/>
    <s v="Tuberculosis"/>
    <s v="Tuberculosis"/>
    <x v="1"/>
    <s v="New Submission"/>
    <x v="0"/>
    <s v="Oscar"/>
    <s v="Victoria"/>
    <s v="English"/>
    <x v="1"/>
    <d v="2017-05-23T00:00:00"/>
    <n v="7279045"/>
    <n v="7369402"/>
    <n v="7462485"/>
    <n v="22110931.211428873"/>
    <n v="0"/>
    <s v="World Vision International"/>
    <s v=""/>
    <s v=""/>
    <s v=""/>
    <s v=""/>
    <s v="Non-CCM"/>
    <s v="Compliant"/>
    <s v="Compliant"/>
    <s v="Compliant"/>
    <s v="N/A"/>
    <s v="ASP"/>
    <s v="Compliant"/>
    <x v="0"/>
    <n v="22110931"/>
    <n v="0"/>
    <n v="2302694"/>
    <n v="22110931"/>
    <n v="22110931"/>
    <s v="2017-2019-Somalia-Tuberculosis"/>
    <x v="0"/>
    <s v=""/>
    <s v="2017-2019-Somalia"/>
    <s v="AC-00000"/>
    <s v="USD"/>
    <n v="1.1222085063404781"/>
    <n v="22110931"/>
    <n v="22110931"/>
    <n v="7279045"/>
    <n v="7369402"/>
    <n v="7462485"/>
    <n v="22110931.211428873"/>
    <n v="0"/>
    <n v="22110931"/>
    <n v="0"/>
    <n v="2302694"/>
    <s v="MENA"/>
    <x v="0"/>
    <d v="2017-10-31T00:00:00"/>
    <s v=""/>
    <s v=""/>
    <s v=""/>
    <x v="9"/>
    <d v="2017-12-01T00:00:00"/>
    <s v=""/>
    <s v=""/>
    <s v=""/>
    <x v="0"/>
    <d v="2017-05-23T00:00:00"/>
    <n v="6.4"/>
    <s v="AC-00000-Window 2"/>
    <x v="104"/>
    <x v="7"/>
    <s v="Core"/>
    <x v="2"/>
  </r>
  <r>
    <s v="SRB-H-TS"/>
    <s v="2017-2019-Serbia-HIV/AIDS"/>
    <s v=""/>
    <s v=""/>
    <s v=""/>
    <s v="FR390-SRB-H"/>
    <s v="HIV/AIDS"/>
    <s v="HIV/AIDS"/>
    <x v="5"/>
    <s v="New Submission"/>
    <x v="0"/>
    <s v="Svetlana"/>
    <s v="Lily"/>
    <s v="English"/>
    <x v="3"/>
    <d v="2018-04-30T00:00:00"/>
    <n v="312323"/>
    <n v="411479"/>
    <n v="374549"/>
    <n v="1098351"/>
    <n v="0"/>
    <s v="Ministry of Health"/>
    <s v=""/>
    <s v=""/>
    <s v=""/>
    <s v=""/>
    <s v="Light"/>
    <s v="Compliant"/>
    <s v="Compliant"/>
    <s v="Compliant"/>
    <s v=""/>
    <s v="Compliant"/>
    <s v="Compliant"/>
    <x v="0"/>
    <n v="1098351"/>
    <n v="0"/>
    <n v="0"/>
    <n v="1098351"/>
    <n v="1098351"/>
    <s v="2017-2019-Serbia-HIV/AIDS"/>
    <x v="0"/>
    <s v=""/>
    <s v="2017-2019-Serbia"/>
    <s v="AC-00000"/>
    <s v="EUR"/>
    <n v="1.1222085063404781"/>
    <n v="1232578.8351475704"/>
    <n v="1232578.8351475704"/>
    <n v="350491.52732577716"/>
    <n v="461765.2339804736"/>
    <n v="420322.07384131971"/>
    <n v="1232578.8351475704"/>
    <n v="0"/>
    <n v="1232578.8351475704"/>
    <n v="0"/>
    <n v="0"/>
    <s v="EECA"/>
    <x v="1"/>
    <s v=""/>
    <s v=""/>
    <s v=""/>
    <s v=""/>
    <x v="21"/>
    <s v=""/>
    <s v=""/>
    <s v=""/>
    <s v=""/>
    <x v="18"/>
    <d v="2018-04-30T00:00:00"/>
    <n v="12.6"/>
    <s v="AC-00000-Window 5"/>
    <x v="105"/>
    <x v="2"/>
    <s v="Focused"/>
    <x v="0"/>
  </r>
  <r>
    <s v="SSD-H-TCOE"/>
    <s v="2017-2019-South Sudan-HIV/AIDS"/>
    <s v=""/>
    <s v=""/>
    <s v=""/>
    <s v="FR383-SSD-H"/>
    <s v="HIV/AIDS"/>
    <s v="HIV/AIDS"/>
    <x v="1"/>
    <s v="New Submission"/>
    <x v="0"/>
    <s v="Svetlana"/>
    <s v="Victoria"/>
    <s v="English"/>
    <x v="1"/>
    <d v="2017-05-24T00:00:00"/>
    <n v="9776009"/>
    <n v="11209236"/>
    <n v="11696050"/>
    <n v="32681295"/>
    <n v="0"/>
    <s v="UNDP"/>
    <s v=""/>
    <s v=""/>
    <s v=""/>
    <s v=""/>
    <s v="Standard"/>
    <s v="Compliant"/>
    <s v="Compliant"/>
    <s v="Compliant"/>
    <s v=""/>
    <s v="ASP"/>
    <s v="Compliant"/>
    <x v="0"/>
    <n v="32681295"/>
    <n v="0"/>
    <n v="4543720"/>
    <n v="29015250"/>
    <n v="32681295"/>
    <s v="2017-2019-South Sudan-HIV/AIDS"/>
    <x v="0"/>
    <s v=""/>
    <s v="2017-2019-South Sudan"/>
    <s v="AC-00000"/>
    <s v="USD"/>
    <n v="1.1222085063404781"/>
    <n v="29015250"/>
    <n v="32681295"/>
    <n v="9776009"/>
    <n v="11209236"/>
    <n v="11696050"/>
    <n v="32681295"/>
    <n v="0"/>
    <n v="32681295"/>
    <n v="0"/>
    <n v="4543720"/>
    <s v="MENA"/>
    <x v="0"/>
    <d v="2017-11-21T00:00:00"/>
    <s v=""/>
    <s v=""/>
    <s v=""/>
    <x v="6"/>
    <d v="2017-12-13T00:00:00"/>
    <s v=""/>
    <s v=""/>
    <s v=""/>
    <x v="7"/>
    <d v="2017-05-23T00:00:00"/>
    <n v="6.8"/>
    <s v="AC-00000-Window 2"/>
    <x v="106"/>
    <x v="7"/>
    <s v="Core"/>
    <x v="0"/>
  </r>
  <r>
    <s v="SSD-M-TCOE"/>
    <s v="2017-2019-South Sudan-Malaria"/>
    <s v=""/>
    <s v=""/>
    <s v=""/>
    <s v="FR382-SSD-M"/>
    <s v="Malaria"/>
    <s v="Malaria"/>
    <x v="1"/>
    <s v="New Submission"/>
    <x v="0"/>
    <s v="Svetlana"/>
    <s v="Victoria"/>
    <s v="English"/>
    <x v="1"/>
    <d v="2017-05-24T00:00:00"/>
    <n v="19599762.170000002"/>
    <n v="11564272.742762484"/>
    <n v="13835965.027704276"/>
    <n v="45000000"/>
    <n v="0"/>
    <s v="PSI"/>
    <s v=""/>
    <s v=""/>
    <s v=""/>
    <s v=""/>
    <s v="Standard"/>
    <s v="Compliant"/>
    <s v="Compliant"/>
    <s v="Compliant"/>
    <s v="N/A"/>
    <s v="ASP"/>
    <s v="Compliant"/>
    <x v="0"/>
    <n v="45000000"/>
    <n v="0"/>
    <n v="2535727"/>
    <n v="48666045"/>
    <n v="45000000"/>
    <s v="2017-2019-South Sudan-Malaria"/>
    <x v="0"/>
    <s v=""/>
    <s v="2017-2019-South Sudan"/>
    <s v="AC-00000"/>
    <s v="USD"/>
    <n v="1.1222085063404781"/>
    <n v="48666045"/>
    <n v="45000000"/>
    <n v="19599762.170000002"/>
    <n v="11564272.742762484"/>
    <n v="13835965.027704276"/>
    <n v="45000000"/>
    <n v="0"/>
    <n v="45000000"/>
    <n v="0"/>
    <n v="2535727"/>
    <s v="MENA"/>
    <x v="0"/>
    <d v="2017-11-21T00:00:00"/>
    <s v=""/>
    <s v=""/>
    <s v=""/>
    <x v="6"/>
    <d v="2017-12-13T00:00:00"/>
    <s v=""/>
    <s v=""/>
    <s v=""/>
    <x v="7"/>
    <d v="2017-05-23T00:00:00"/>
    <n v="6.8"/>
    <s v="AC-00000-Window 2"/>
    <x v="106"/>
    <x v="7"/>
    <s v="Core"/>
    <x v="1"/>
  </r>
  <r>
    <s v="SSD-T-TCOE"/>
    <s v="2017-2019-South Sudan-Tuberculosis"/>
    <s v=""/>
    <s v=""/>
    <s v=""/>
    <s v="FR367-SSD-T"/>
    <s v="Tuberculosis"/>
    <s v="Tuberculosis"/>
    <x v="1"/>
    <s v="New Submission"/>
    <x v="0"/>
    <s v="Svetlana"/>
    <s v="Victoria"/>
    <s v="English"/>
    <x v="1"/>
    <d v="2017-05-24T00:00:00"/>
    <n v="3350938.1306354823"/>
    <n v="2817872.1145234825"/>
    <n v="2831189.9543794822"/>
    <n v="9000000.199538447"/>
    <n v="0"/>
    <s v="UNDP"/>
    <s v=""/>
    <s v=""/>
    <s v=""/>
    <s v=""/>
    <s v="Standard"/>
    <s v="Compliant"/>
    <s v="Compliant"/>
    <s v="Compliant"/>
    <s v="N/A"/>
    <s v="ASP"/>
    <s v="Compliant"/>
    <x v="0"/>
    <n v="9000000"/>
    <n v="0"/>
    <n v="3321267"/>
    <n v="9000000"/>
    <n v="9000000"/>
    <s v="2017-2019-South Sudan-Tuberculosis"/>
    <x v="0"/>
    <s v=""/>
    <s v="2017-2019-South Sudan"/>
    <s v="AC-00000"/>
    <s v="USD"/>
    <n v="1.1222085063404781"/>
    <n v="9000000"/>
    <n v="9000000"/>
    <n v="3350938.1306354823"/>
    <n v="2817872.1145234825"/>
    <n v="2831189.9543794822"/>
    <n v="9000000.199538447"/>
    <n v="0"/>
    <n v="9000000"/>
    <n v="0"/>
    <n v="3321267"/>
    <s v="MENA"/>
    <x v="0"/>
    <d v="2017-11-21T00:00:00"/>
    <s v=""/>
    <s v=""/>
    <s v=""/>
    <x v="6"/>
    <d v="2017-12-13T00:00:00"/>
    <s v=""/>
    <s v=""/>
    <s v=""/>
    <x v="7"/>
    <d v="2017-05-23T00:00:00"/>
    <n v="6.8"/>
    <s v="AC-00000-Window 2"/>
    <x v="106"/>
    <x v="7"/>
    <s v="Core"/>
    <x v="2"/>
  </r>
  <r>
    <s v="STP-Z-TMC"/>
    <s v="2017-2019-Sao Tome and Principe-HIV/AIDS"/>
    <s v="2017-2019-Sao Tome and Principe-Tuberculosis"/>
    <s v="2017-2019-Sao Tome and Principe-Malaria"/>
    <s v=""/>
    <s v="FR100-STP-Z"/>
    <s v="HIV/AIDS, Tuberculosis, Malaria, RSSH"/>
    <s v="HIV/AIDS, Tuberculosis, Malaria"/>
    <x v="2"/>
    <s v="New Submission"/>
    <x v="0"/>
    <s v="Svetlana"/>
    <s v="Romy"/>
    <s v="French"/>
    <x v="1"/>
    <d v="2017-05-23T00:00:00"/>
    <n v="1855654.1850010599"/>
    <n v="2027992.3858820791"/>
    <n v="1205266.1016994647"/>
    <n v="5088912.672582604"/>
    <n v="0"/>
    <s v="UNDP"/>
    <s v=""/>
    <s v=""/>
    <s v=""/>
    <s v=""/>
    <s v="Light"/>
    <s v=""/>
    <s v=""/>
    <s v=""/>
    <s v="Scenario 1: reselection of well-performing PR"/>
    <s v=""/>
    <s v=""/>
    <x v="0"/>
    <n v="5088913"/>
    <n v="0"/>
    <n v="631122"/>
    <n v="5088913"/>
    <n v="5088913"/>
    <s v="2017-2019-Sao Tome and Principe-HIV/AIDS, Tuberculosis, Malaria"/>
    <x v="0"/>
    <s v=""/>
    <s v="2017-2019-Sao Tome and Principe"/>
    <s v="AC-00000"/>
    <s v="EUR"/>
    <n v="1.1222085063404781"/>
    <n v="5710821.4566266416"/>
    <n v="5710821.4566266416"/>
    <n v="2082430.9112344966"/>
    <n v="2275830.3062305907"/>
    <n v="1352559.871730967"/>
    <n v="5710821.0891960543"/>
    <n v="0"/>
    <n v="5710821.4566266416"/>
    <n v="0"/>
    <n v="708250.4769386152"/>
    <s v="CA"/>
    <x v="1"/>
    <d v="2017-10-31T00:00:00"/>
    <s v=""/>
    <s v=""/>
    <s v=""/>
    <x v="9"/>
    <d v="2017-12-01T00:00:00"/>
    <s v=""/>
    <s v=""/>
    <s v=""/>
    <x v="0"/>
    <d v="2017-05-23T00:00:00"/>
    <n v="6.4"/>
    <s v="AC-00000-Window 2"/>
    <x v="107"/>
    <x v="3"/>
    <s v="Focused"/>
    <x v="5"/>
  </r>
  <r>
    <s v="SUR-C-TT"/>
    <s v="2017-2019-Suriname-HIV/AIDS"/>
    <s v="2017-2019-Suriname-Tuberculosis"/>
    <s v=""/>
    <s v=""/>
    <s v="FR415-SUR-C"/>
    <s v="HIV/AIDS, Tuberculosis"/>
    <s v="TB/HIV"/>
    <x v="3"/>
    <s v="New Submission"/>
    <x v="0"/>
    <s v="Bianca"/>
    <s v="Laura"/>
    <s v="English"/>
    <x v="5"/>
    <d v="2018-02-08T00:00:00"/>
    <n v="843400"/>
    <n v="566210"/>
    <n v="390785"/>
    <n v="1800395"/>
    <n v="0"/>
    <s v="Ministry of Health"/>
    <s v=""/>
    <s v=""/>
    <s v=""/>
    <s v=""/>
    <s v="Light"/>
    <s v="Compliant"/>
    <s v="Compliant"/>
    <s v="Compliant"/>
    <s v="Scenario 1: reselection of well-performing PR"/>
    <s v="Compliant"/>
    <s v="Compliant"/>
    <x v="0"/>
    <n v="1800395"/>
    <n v="0"/>
    <n v="0"/>
    <n v="1800395"/>
    <n v="1800395"/>
    <s v="2017-2019-Suriname-TB/HIV"/>
    <x v="0"/>
    <s v=""/>
    <s v="2017-2019-Suriname"/>
    <s v="AC-00000"/>
    <s v="USD"/>
    <n v="1.1222085063404781"/>
    <n v="1800395"/>
    <n v="1800395"/>
    <n v="843400"/>
    <n v="566210"/>
    <n v="390785"/>
    <n v="1800395"/>
    <n v="0"/>
    <n v="1800395"/>
    <n v="0"/>
    <n v="0"/>
    <s v="LAC"/>
    <x v="1"/>
    <d v="2018-06-20T00:00:00"/>
    <s v=""/>
    <s v=""/>
    <s v=""/>
    <x v="3"/>
    <d v="2018-07-20T00:00:00"/>
    <s v=""/>
    <s v=""/>
    <s v=""/>
    <x v="4"/>
    <d v="2018-02-07T00:00:00"/>
    <n v="5.4333333333333336"/>
    <s v="AC-00000-Window 4"/>
    <x v="108"/>
    <x v="6"/>
    <s v="Focused"/>
    <x v="3"/>
  </r>
  <r>
    <s v="SUR-M-PC"/>
    <s v="2017-2019-Suriname-Malaria"/>
    <s v=""/>
    <s v=""/>
    <s v=""/>
    <s v="FR105-SUR-M"/>
    <s v="Malaria"/>
    <s v="Malaria"/>
    <x v="0"/>
    <s v="New Submission"/>
    <x v="0"/>
    <s v="Oscar"/>
    <s v="Victoria"/>
    <s v="English"/>
    <x v="0"/>
    <d v="2017-03-20T00:00:00"/>
    <n v="0"/>
    <n v="0"/>
    <n v="0"/>
    <n v="2011482"/>
    <n v="0"/>
    <s v="Ministry of Health"/>
    <s v=""/>
    <s v=""/>
    <s v=""/>
    <s v=""/>
    <s v="Light for PC"/>
    <s v=""/>
    <s v=""/>
    <s v="Compliant"/>
    <s v="N/A"/>
    <s v="Compliant"/>
    <s v="Compliant"/>
    <x v="0"/>
    <n v="2011482"/>
    <n v="0"/>
    <n v="0"/>
    <n v="2011482"/>
    <n v="2011482"/>
    <s v="2017-2019-Suriname-Malaria"/>
    <x v="0"/>
    <s v=""/>
    <s v="2017-2019-Suriname"/>
    <s v="AC-00000"/>
    <s v="USD"/>
    <n v="1.1222085063404781"/>
    <n v="2011482"/>
    <n v="2011482"/>
    <n v="0"/>
    <n v="0"/>
    <n v="0"/>
    <n v="2011482"/>
    <n v="0"/>
    <n v="2011482"/>
    <n v="0"/>
    <n v="0"/>
    <s v="LAC"/>
    <x v="1"/>
    <d v="2017-09-13T00:00:00"/>
    <s v=""/>
    <s v=""/>
    <s v=""/>
    <x v="7"/>
    <d v="2017-10-13T00:00:00"/>
    <s v=""/>
    <s v=""/>
    <s v=""/>
    <x v="8"/>
    <d v="2017-03-20T00:00:00"/>
    <n v="6.9"/>
    <s v="AC-00000-Window 1"/>
    <x v="108"/>
    <x v="6"/>
    <s v="Focused"/>
    <x v="1"/>
  </r>
  <r>
    <s v="SWZ-C-TMC"/>
    <s v="2017-2019-Eswatini-HIV/AIDS"/>
    <s v="2017-2019-Eswatini-Tuberculosis"/>
    <s v=""/>
    <s v=""/>
    <s v="FR230-SWZ-C"/>
    <s v="HIV/AIDS, Tuberculosis"/>
    <s v="TB/HIV"/>
    <x v="2"/>
    <s v="New Submission"/>
    <x v="0"/>
    <s v="Gosia"/>
    <s v="Romy"/>
    <s v="English"/>
    <x v="2"/>
    <d v="2017-08-28T00:00:00"/>
    <n v="18049414"/>
    <n v="14977223"/>
    <n v="14183489"/>
    <n v="47210126"/>
    <n v="0"/>
    <s v="NERCHA"/>
    <s v="CANGO"/>
    <s v=""/>
    <s v=""/>
    <s v=""/>
    <s v="Standard"/>
    <s v="Compliant"/>
    <s v="Compliant"/>
    <s v="Compliant"/>
    <s v="Standard"/>
    <s v="Compliant"/>
    <s v="Compliant"/>
    <x v="0"/>
    <n v="47210126"/>
    <n v="0"/>
    <n v="10025723"/>
    <n v="47210126"/>
    <n v="47210126"/>
    <s v="2017-2019-Eswatini-TB/HIV"/>
    <x v="0"/>
    <s v=""/>
    <s v="2017-2019-Eswatini"/>
    <s v="AC-00000"/>
    <s v="USD"/>
    <n v="1.1222085063404781"/>
    <n v="47210126"/>
    <n v="47210126"/>
    <n v="18049414"/>
    <n v="14977223"/>
    <n v="14183489"/>
    <n v="47210126"/>
    <n v="0"/>
    <n v="47210126"/>
    <n v="0"/>
    <n v="10025723"/>
    <s v="SEA"/>
    <x v="0"/>
    <d v="2018-04-18T00:00:00"/>
    <s v=""/>
    <s v=""/>
    <s v=""/>
    <x v="1"/>
    <d v="2018-05-28T00:00:00"/>
    <s v=""/>
    <s v=""/>
    <s v=""/>
    <x v="1"/>
    <d v="2017-08-28T00:00:00"/>
    <n v="9.1"/>
    <s v="AC-00000-Window 3"/>
    <x v="109"/>
    <x v="1"/>
    <s v="Core"/>
    <x v="3"/>
  </r>
  <r>
    <s v="SWZ-M-PC"/>
    <s v="2017-2019-Eswatini-Malaria"/>
    <s v=""/>
    <s v=""/>
    <s v=""/>
    <s v="FR106-SWZ-M"/>
    <s v="Malaria"/>
    <s v="Malaria"/>
    <x v="0"/>
    <s v="New Submission"/>
    <x v="0"/>
    <s v="Gosia"/>
    <s v="Romy"/>
    <s v="English"/>
    <x v="0"/>
    <d v="2017-03-17T00:00:00"/>
    <n v="0"/>
    <n v="0"/>
    <n v="0"/>
    <n v="2581055"/>
    <n v="0"/>
    <s v="National Emergency Response Council on HIV and AIDS"/>
    <s v=""/>
    <s v=""/>
    <s v=""/>
    <s v=""/>
    <s v="Light for PC"/>
    <s v=""/>
    <s v=""/>
    <s v="Compliant"/>
    <s v="Scenario 1: reselection of well-performing PR"/>
    <s v="Compliant"/>
    <s v="Compliant"/>
    <x v="0"/>
    <n v="2581055"/>
    <n v="0"/>
    <n v="0"/>
    <n v="2581055"/>
    <n v="2581055"/>
    <s v="2017-2019-Eswatini-Malaria"/>
    <x v="0"/>
    <s v=""/>
    <s v="2017-2019-Eswatini"/>
    <s v="AC-00000"/>
    <s v="USD"/>
    <n v="1.1222085063404781"/>
    <n v="2581055"/>
    <n v="2581055"/>
    <n v="0"/>
    <n v="0"/>
    <n v="0"/>
    <n v="2581055"/>
    <n v="0"/>
    <n v="2581055"/>
    <n v="0"/>
    <n v="0"/>
    <s v="SEA"/>
    <x v="0"/>
    <d v="2017-09-13T00:00:00"/>
    <s v=""/>
    <s v=""/>
    <s v=""/>
    <x v="7"/>
    <d v="2017-10-13T00:00:00"/>
    <s v=""/>
    <s v=""/>
    <s v=""/>
    <x v="8"/>
    <d v="2017-03-20T00:00:00"/>
    <n v="6.9"/>
    <s v="AC-00000-Window 1"/>
    <x v="109"/>
    <x v="1"/>
    <s v="Core"/>
    <x v="1"/>
  </r>
  <r>
    <s v="TCD-C-TCOE"/>
    <s v="2017-2019-Chad-HIV/AIDS"/>
    <s v="2017-2019-Chad-Tuberculosis"/>
    <s v="2017-2019-Chad-RSSH"/>
    <s v=""/>
    <s v="FR100-TCD-C"/>
    <s v="HIV/AIDS, Tuberculosis"/>
    <s v="TB/HIV"/>
    <x v="1"/>
    <s v="New Submission"/>
    <x v="1"/>
    <s v="Svetlana"/>
    <s v="Romy"/>
    <s v="French"/>
    <x v="5"/>
    <d v="2018-02-08T00:00:00"/>
    <n v="16609178"/>
    <n v="12256487"/>
    <n v="11793630"/>
    <n v="40659295"/>
    <n v="0"/>
    <s v="TBD"/>
    <s v=""/>
    <s v=""/>
    <s v=""/>
    <s v=""/>
    <s v="Standard"/>
    <s v="Compliant"/>
    <s v="Compliant"/>
    <s v="Compliant"/>
    <s v="Standard"/>
    <s v="ASP"/>
    <s v="Compliant"/>
    <x v="1"/>
    <n v="0"/>
    <n v="0"/>
    <n v="0"/>
    <n v="36597499"/>
    <n v="40659295"/>
    <s v="2017-2019-Chad-TB/HIV"/>
    <x v="0"/>
    <s v=""/>
    <s v="2017-2019-Chad"/>
    <s v="AC-00000"/>
    <s v="EUR"/>
    <n v="1.1222085063404781"/>
    <n v="41070024.688587144"/>
    <n v="45628206.710806869"/>
    <n v="18638960.83492313"/>
    <n v="13754333.969251487"/>
    <n v="13234911.906632252"/>
    <n v="45628206.710806869"/>
    <n v="0"/>
    <n v="0"/>
    <n v="0"/>
    <n v="0"/>
    <s v="CA"/>
    <x v="0"/>
    <s v=""/>
    <s v=""/>
    <s v=""/>
    <s v=""/>
    <x v="2"/>
    <s v=""/>
    <s v=""/>
    <s v=""/>
    <s v=""/>
    <x v="2"/>
    <d v="2018-02-07T00:00:00"/>
    <n v="0"/>
    <s v="AC-00000-Window 4"/>
    <x v="110"/>
    <x v="3"/>
    <s v="Core"/>
    <x v="3"/>
  </r>
  <r>
    <s v="TCD-Z-TCOE-Resub"/>
    <s v="2017-2019-Chad-HIV/AIDS"/>
    <s v="2017-2019-Chad-Tuberculosis"/>
    <s v="2017-2019-Chad-RSSH"/>
    <s v=""/>
    <s v="FR542-TCD-Z"/>
    <s v="HIV/AIDS, Tuberculosis, RSSH"/>
    <s v="HIV/AIDS, Tuberculosis,RSSH"/>
    <x v="1"/>
    <s v="Resubmission"/>
    <x v="0"/>
    <s v="Svetlana"/>
    <s v="Romy"/>
    <s v="French"/>
    <x v="6"/>
    <d v="2018-08-08T00:00:00"/>
    <n v="14386005"/>
    <n v="12173866.567137334"/>
    <n v="14099423.386749674"/>
    <n v="40659295"/>
    <n v="0"/>
    <s v=""/>
    <s v=""/>
    <s v=""/>
    <s v=""/>
    <s v=""/>
    <s v="Standard"/>
    <s v=""/>
    <s v=""/>
    <s v=""/>
    <s v="Standard"/>
    <s v=""/>
    <s v=""/>
    <x v="0"/>
    <n v="40659295"/>
    <n v="0"/>
    <n v="0"/>
    <n v="36597499"/>
    <n v="40659295"/>
    <s v="2017-2019-Chad-HIV/AIDS, Tuberculosis,RSSH"/>
    <x v="0"/>
    <s v=""/>
    <s v="2017-2019-Chad"/>
    <s v="AC-00000"/>
    <s v="EUR"/>
    <n v="1.1222085063404781"/>
    <n v="41070024.688587144"/>
    <n v="45628206.710806869"/>
    <n v="16144097.18325665"/>
    <n v="13661616.616695471"/>
    <n v="15822492.859106356"/>
    <n v="45628206.710806869"/>
    <n v="0"/>
    <n v="45628206.710806869"/>
    <n v="0"/>
    <n v="0"/>
    <s v="CA"/>
    <x v="0"/>
    <d v="2019-03-14T00:00:00"/>
    <s v=""/>
    <s v=""/>
    <s v=""/>
    <x v="8"/>
    <s v=""/>
    <s v=""/>
    <s v=""/>
    <s v=""/>
    <x v="9"/>
    <d v="2018-08-06T00:00:00"/>
    <n v="8.5333333333333332"/>
    <s v="AC-00000-Window 6"/>
    <x v="110"/>
    <x v="3"/>
    <s v="Core"/>
    <x v="5"/>
  </r>
  <r>
    <s v="TCD-M-PC"/>
    <s v="2017-2019-Chad-Malaria"/>
    <s v=""/>
    <s v=""/>
    <s v=""/>
    <s v="FR31-TCD-M"/>
    <s v="Malaria"/>
    <s v="Malaria"/>
    <x v="0"/>
    <s v="New Submission"/>
    <x v="0"/>
    <s v="Svetlana"/>
    <s v="Romy"/>
    <s v="French"/>
    <x v="0"/>
    <d v="2017-03-20T00:00:00"/>
    <n v="0"/>
    <n v="0"/>
    <n v="0"/>
    <n v="33547425"/>
    <n v="0"/>
    <s v="Ministère de la Santé Publique"/>
    <s v=""/>
    <s v=""/>
    <s v=""/>
    <s v=""/>
    <s v="Light for PC"/>
    <s v=""/>
    <s v=""/>
    <s v="Compliant"/>
    <s v="N/A"/>
    <s v="ASP"/>
    <s v="Compliant"/>
    <x v="0"/>
    <n v="33547425"/>
    <n v="0"/>
    <n v="2206101"/>
    <n v="37609221"/>
    <n v="33547425"/>
    <s v="2017-2019-Chad-Malaria"/>
    <x v="0"/>
    <s v=""/>
    <s v="2017-2019-Chad"/>
    <s v="AC-00000"/>
    <s v="EUR"/>
    <n v="1.1222085063404781"/>
    <n v="42205387.723038942"/>
    <n v="37647205.700819217"/>
    <n v="0"/>
    <n v="0"/>
    <n v="0"/>
    <n v="37647205.700819217"/>
    <n v="0"/>
    <n v="37647205.700819217"/>
    <n v="0"/>
    <n v="2475705.3080462352"/>
    <s v="CA"/>
    <x v="0"/>
    <d v="2018-05-16T00:00:00"/>
    <s v=""/>
    <s v=""/>
    <s v=""/>
    <x v="12"/>
    <d v="2018-06-15T00:00:00"/>
    <s v=""/>
    <s v=""/>
    <s v=""/>
    <x v="11"/>
    <d v="2017-03-20T00:00:00"/>
    <n v="15.066666666666666"/>
    <s v="AC-00000-Window 1"/>
    <x v="110"/>
    <x v="3"/>
    <s v="Core"/>
    <x v="1"/>
  </r>
  <r>
    <s v="TGO-C-PC"/>
    <s v="2017-2019-Togo-HIV/AIDS"/>
    <s v="2017-2019-Togo-Tuberculosis"/>
    <s v=""/>
    <s v=""/>
    <s v="FR283-TGO-C"/>
    <s v="HIV/AIDS, Tuberculosis"/>
    <s v="TB/HIV"/>
    <x v="0"/>
    <s v="New Submission"/>
    <x v="0"/>
    <s v="Svetlana"/>
    <s v="Romy"/>
    <s v="French"/>
    <x v="0"/>
    <d v="2017-03-20T00:00:00"/>
    <n v="0"/>
    <n v="0"/>
    <n v="0"/>
    <n v="29137807"/>
    <n v="0"/>
    <s v="Primature-Secrétariat Général du Gouvernement (SGG)"/>
    <s v=""/>
    <s v=""/>
    <s v=""/>
    <s v=""/>
    <s v="Light for PC"/>
    <s v=""/>
    <s v=""/>
    <s v="Compliant"/>
    <s v="Scenario 1: reselection of well-performing PR"/>
    <s v="Compliant"/>
    <s v="Compliant"/>
    <x v="0"/>
    <n v="29137807"/>
    <n v="0"/>
    <n v="0"/>
    <n v="29137807"/>
    <n v="29137807"/>
    <s v="2017-2019-Togo-TB/HIV"/>
    <x v="0"/>
    <s v=""/>
    <s v="2017-2019-Togo"/>
    <s v="AC-00000"/>
    <s v="EUR"/>
    <n v="1.1222085063404781"/>
    <n v="32698694.871507127"/>
    <n v="32698694.871507127"/>
    <n v="0"/>
    <n v="0"/>
    <n v="0"/>
    <n v="32698694.871507127"/>
    <n v="0"/>
    <n v="32698694.871507127"/>
    <n v="0"/>
    <n v="0"/>
    <s v="CA"/>
    <x v="0"/>
    <d v="2017-10-17T00:00:00"/>
    <s v=""/>
    <s v=""/>
    <s v=""/>
    <x v="14"/>
    <d v="2017-11-17T00:00:00"/>
    <s v=""/>
    <s v=""/>
    <s v=""/>
    <x v="13"/>
    <d v="2017-03-20T00:00:00"/>
    <n v="8.0666666666666664"/>
    <s v="AC-00000-Window 1"/>
    <x v="111"/>
    <x v="3"/>
    <s v="Core"/>
    <x v="3"/>
  </r>
  <r>
    <s v="TGO-M-PC"/>
    <s v="2017-2019-Togo-Malaria"/>
    <s v=""/>
    <s v=""/>
    <s v=""/>
    <s v="FR111-TGO-M"/>
    <s v="Malaria"/>
    <s v="Malaria"/>
    <x v="0"/>
    <s v="New Submission"/>
    <x v="0"/>
    <s v="Svetlana"/>
    <s v="Romy"/>
    <s v="French"/>
    <x v="0"/>
    <d v="2017-03-20T00:00:00"/>
    <n v="0"/>
    <n v="0"/>
    <n v="0"/>
    <n v="28461398"/>
    <n v="0"/>
    <s v="Primature de la République Togolaise"/>
    <s v=""/>
    <s v=""/>
    <s v=""/>
    <s v=""/>
    <s v="Light for PC"/>
    <s v=""/>
    <s v=""/>
    <s v="Compliant"/>
    <s v="Scenario 1: reselection of well-performing PR"/>
    <s v="Compliant"/>
    <s v="Compliant"/>
    <x v="0"/>
    <n v="28461398"/>
    <n v="0"/>
    <n v="0"/>
    <n v="28461398"/>
    <n v="28461398"/>
    <s v="2017-2019-Togo-Malaria"/>
    <x v="0"/>
    <s v=""/>
    <s v="2017-2019-Togo"/>
    <s v="AC-00000"/>
    <s v="EUR"/>
    <n v="1.1222085063404781"/>
    <n v="31939622.937941872"/>
    <n v="31939622.937941872"/>
    <n v="0"/>
    <n v="0"/>
    <n v="0"/>
    <n v="31939622.937941872"/>
    <n v="0"/>
    <n v="31939622.937941872"/>
    <n v="0"/>
    <n v="0"/>
    <s v="CA"/>
    <x v="0"/>
    <d v="2017-10-17T00:00:00"/>
    <s v=""/>
    <s v=""/>
    <s v=""/>
    <x v="14"/>
    <d v="2017-11-17T00:00:00"/>
    <s v=""/>
    <s v=""/>
    <s v=""/>
    <x v="13"/>
    <d v="2017-03-20T00:00:00"/>
    <n v="8.0666666666666664"/>
    <s v="AC-00000-Window 1"/>
    <x v="111"/>
    <x v="3"/>
    <s v="Core"/>
    <x v="1"/>
  </r>
  <r>
    <s v="THA-C-Full"/>
    <s v="2017-2019-Thailand-HIV/AIDS"/>
    <s v="2017-2019-Thailand-Tuberculosis"/>
    <s v=""/>
    <s v=""/>
    <s v="FR200-THA-C"/>
    <s v="HIV/AIDS, Tuberculosis"/>
    <s v="TB/HIV"/>
    <x v="4"/>
    <s v="New Submission"/>
    <x v="1"/>
    <s v="Bianca"/>
    <s v="Craig"/>
    <s v="English"/>
    <x v="1"/>
    <d v="2017-05-23T00:00:00"/>
    <n v="12783952"/>
    <n v="12487014"/>
    <n v="12394693"/>
    <n v="37665659"/>
    <n v="0"/>
    <s v="Department of Disease Control"/>
    <s v="Raks Thai Foundation"/>
    <s v=""/>
    <s v=""/>
    <s v=""/>
    <s v="Standard"/>
    <s v="Compliant"/>
    <s v="Compliant"/>
    <s v="Compliant"/>
    <s v=""/>
    <s v="Compliant"/>
    <s v="Compliant"/>
    <x v="1"/>
    <n v="0"/>
    <n v="0"/>
    <n v="1442305"/>
    <n v="37665659"/>
    <n v="37665659"/>
    <s v="2017-2019-Thailand-TB/HIV"/>
    <x v="0"/>
    <s v=""/>
    <s v="2017-2019-Thailand"/>
    <s v="AC-00000"/>
    <s v="USD"/>
    <n v="1.1222085063404781"/>
    <n v="37665659"/>
    <n v="37665659"/>
    <n v="12783952"/>
    <n v="12487014"/>
    <n v="12394693"/>
    <n v="37665659"/>
    <n v="0"/>
    <n v="0"/>
    <n v="0"/>
    <n v="1442305"/>
    <s v="HI Asia"/>
    <x v="2"/>
    <s v=""/>
    <s v=""/>
    <s v=""/>
    <s v=""/>
    <x v="2"/>
    <s v=""/>
    <s v=""/>
    <s v=""/>
    <s v=""/>
    <x v="2"/>
    <d v="2017-05-23T00:00:00"/>
    <n v="0"/>
    <s v="AC-00000-Window 2"/>
    <x v="112"/>
    <x v="5"/>
    <s v="High Impact"/>
    <x v="3"/>
  </r>
  <r>
    <s v="THA-C-Full-Resub"/>
    <s v="2017-2019-Thailand-HIV/AIDS"/>
    <s v="2017-2019-Thailand-Tuberculosis"/>
    <s v=""/>
    <s v=""/>
    <s v="FR200-THA-C-01"/>
    <s v="HIV/AIDS, Tuberculosis"/>
    <s v="TB/HIV"/>
    <x v="4"/>
    <s v="Resubmission"/>
    <x v="0"/>
    <s v="Bianca"/>
    <s v="Jeyran"/>
    <s v="English"/>
    <x v="2"/>
    <d v="2017-09-08T00:00:00"/>
    <n v="13057366"/>
    <n v="12844721"/>
    <n v="11763572"/>
    <n v="37665659"/>
    <n v="0"/>
    <s v="Department of Disease Control"/>
    <s v="Raks Thai Foundation"/>
    <s v=""/>
    <s v=""/>
    <s v=""/>
    <s v="Standard"/>
    <s v=""/>
    <s v=""/>
    <s v=""/>
    <s v=""/>
    <s v=""/>
    <s v=""/>
    <x v="0"/>
    <n v="37665659"/>
    <n v="0"/>
    <n v="0"/>
    <n v="37665659"/>
    <n v="37665659"/>
    <s v="2017-2019-Thailand-TB/HIV"/>
    <x v="0"/>
    <s v=""/>
    <s v="2017-2019-Thailand"/>
    <s v="AC-00000"/>
    <s v="USD"/>
    <n v="1.1222085063404781"/>
    <n v="37665659"/>
    <n v="37665659"/>
    <n v="13057366"/>
    <n v="12844721"/>
    <n v="11763572"/>
    <n v="37665659"/>
    <n v="0"/>
    <n v="37665659"/>
    <n v="0"/>
    <n v="0"/>
    <s v="HI Asia"/>
    <x v="2"/>
    <d v="2017-11-07T00:00:00"/>
    <s v=""/>
    <s v=""/>
    <s v=""/>
    <x v="0"/>
    <d v="2017-12-01T00:00:00"/>
    <s v=""/>
    <s v=""/>
    <s v=""/>
    <x v="0"/>
    <d v="2017-08-28T00:00:00"/>
    <n v="3.1666666666666665"/>
    <s v="AC-00000-Window 3"/>
    <x v="112"/>
    <x v="5"/>
    <s v="High Impact"/>
    <x v="3"/>
  </r>
  <r>
    <s v="TJK-H-TMC"/>
    <s v="2017-2019-Tajikistan-HIV/AIDS"/>
    <s v=""/>
    <s v=""/>
    <s v=""/>
    <s v="FR100-TJK-H"/>
    <s v="HIV/AIDS"/>
    <s v="HIV/AIDS"/>
    <x v="2"/>
    <s v="New Submission"/>
    <x v="0"/>
    <s v="Oscar"/>
    <s v="Rosalie"/>
    <s v="English"/>
    <x v="1"/>
    <d v="2017-05-23T00:00:00"/>
    <n v="2788101"/>
    <n v="4815829"/>
    <n v="5335615"/>
    <n v="12939543.999999991"/>
    <n v="0"/>
    <s v="United Nations Development Programme"/>
    <s v=""/>
    <s v=""/>
    <s v=""/>
    <s v=""/>
    <s v="Standard"/>
    <s v="Compliant"/>
    <s v="Compliant"/>
    <s v="Compliant"/>
    <s v="Scenario 1: reselection of well-performing PR"/>
    <s v="Compliant"/>
    <s v="Compliant"/>
    <x v="0"/>
    <n v="12939543.999999991"/>
    <n v="0"/>
    <n v="716000"/>
    <n v="12939544"/>
    <n v="12939544"/>
    <s v="2017-2019-Tajikistan-HIV/AIDS"/>
    <x v="0"/>
    <s v=""/>
    <s v="2017-2019-Tajikistan"/>
    <s v="AC-00000"/>
    <s v="USD"/>
    <n v="1.1222085063404781"/>
    <n v="12939544"/>
    <n v="12939544"/>
    <n v="2788101"/>
    <n v="4815829"/>
    <n v="5335615"/>
    <n v="12939543.999999991"/>
    <n v="0"/>
    <n v="12939543.999999991"/>
    <n v="0"/>
    <n v="716000"/>
    <s v="EECA"/>
    <x v="1"/>
    <d v="2017-12-07T00:00:00"/>
    <s v=""/>
    <s v=""/>
    <s v=""/>
    <x v="5"/>
    <d v="2018-01-12T00:00:00"/>
    <s v=""/>
    <s v=""/>
    <s v=""/>
    <x v="6"/>
    <d v="2017-05-23T00:00:00"/>
    <n v="7.8"/>
    <s v="AC-00000-Window 2"/>
    <x v="113"/>
    <x v="2"/>
    <s v="Focused"/>
    <x v="0"/>
  </r>
  <r>
    <s v="TJK-T-TMC"/>
    <s v="2017-2019-Tajikistan-Tuberculosis"/>
    <s v=""/>
    <s v=""/>
    <s v=""/>
    <s v="FR182-TJK-T"/>
    <s v="Tuberculosis"/>
    <s v="Tuberculosis"/>
    <x v="2"/>
    <s v="New Submission"/>
    <x v="0"/>
    <s v="Oscar"/>
    <s v="Rosalie"/>
    <s v="English"/>
    <x v="1"/>
    <d v="2017-05-23T00:00:00"/>
    <n v="3306012"/>
    <n v="3545626"/>
    <n v="2901019"/>
    <n v="9752657"/>
    <n v="0"/>
    <s v="Republican Center for TB Control"/>
    <s v="Project HOPE"/>
    <s v=""/>
    <s v=""/>
    <s v=""/>
    <s v="Standard"/>
    <s v="Compliant"/>
    <s v="Compliant"/>
    <s v="Compliant"/>
    <s v="Scenario 1: reselection of well-performing PR"/>
    <s v="Compliant"/>
    <s v="Compliant"/>
    <x v="0"/>
    <n v="9752657"/>
    <n v="0"/>
    <n v="798905"/>
    <n v="9752657"/>
    <n v="9752657"/>
    <s v="2017-2019-Tajikistan-Tuberculosis"/>
    <x v="0"/>
    <s v=""/>
    <s v="2017-2019-Tajikistan"/>
    <s v="AC-00000"/>
    <s v="USD"/>
    <n v="1.1222085063404781"/>
    <n v="9752657"/>
    <n v="9752657"/>
    <n v="3306012"/>
    <n v="3545626"/>
    <n v="2901019"/>
    <n v="9752657"/>
    <n v="0"/>
    <n v="9752657"/>
    <n v="0"/>
    <n v="798905"/>
    <s v="EECA"/>
    <x v="1"/>
    <d v="2018-02-21T00:00:00"/>
    <s v=""/>
    <s v=""/>
    <s v=""/>
    <x v="4"/>
    <d v="2018-03-23T00:00:00"/>
    <s v=""/>
    <s v=""/>
    <s v=""/>
    <x v="5"/>
    <d v="2017-05-23T00:00:00"/>
    <n v="10.133333333333333"/>
    <s v="AC-00000-Window 2"/>
    <x v="113"/>
    <x v="2"/>
    <s v="Focused"/>
    <x v="2"/>
  </r>
  <r>
    <s v="TKM-T-TT"/>
    <s v="2017-2019-Turkmenistan-Tuberculosis"/>
    <s v=""/>
    <s v=""/>
    <s v=""/>
    <s v="FR198-TKM-T"/>
    <s v="Tuberculosis"/>
    <s v="Tuberculosis"/>
    <x v="3"/>
    <s v="New Submission"/>
    <x v="0"/>
    <s v="Svetlana"/>
    <s v="Rosalie"/>
    <s v="English"/>
    <x v="2"/>
    <d v="2017-08-28T00:00:00"/>
    <n v="1670342"/>
    <n v="1336552"/>
    <n v="949771"/>
    <n v="3956665"/>
    <n v="0"/>
    <s v="United Nations Development Program (UNDP)"/>
    <s v=""/>
    <s v=""/>
    <s v=""/>
    <s v=""/>
    <s v="Light"/>
    <s v="Compliant"/>
    <s v="Compliant"/>
    <s v="Compliant"/>
    <s v="Light"/>
    <s v="Compliant"/>
    <s v="Compliant"/>
    <x v="0"/>
    <n v="3956665"/>
    <n v="0"/>
    <n v="0"/>
    <n v="3956665"/>
    <n v="3956665"/>
    <s v="2017-2019-Turkmenistan-Tuberculosis"/>
    <x v="0"/>
    <s v=""/>
    <s v="2017-2019-Turkmenistan"/>
    <s v="AC-00000"/>
    <s v="USD"/>
    <n v="1.1222085063404781"/>
    <n v="3956665"/>
    <n v="3956665"/>
    <n v="1670342"/>
    <n v="1336552"/>
    <n v="949771"/>
    <n v="3956665"/>
    <n v="0"/>
    <n v="3956665"/>
    <n v="0"/>
    <n v="0"/>
    <s v="EECA"/>
    <x v="1"/>
    <d v="2018-04-18T00:00:00"/>
    <s v=""/>
    <s v=""/>
    <s v=""/>
    <x v="1"/>
    <d v="2018-05-28T00:00:00"/>
    <s v=""/>
    <s v=""/>
    <s v=""/>
    <x v="1"/>
    <d v="2017-08-28T00:00:00"/>
    <n v="9.1"/>
    <s v="AC-00000-Window 3"/>
    <x v="114"/>
    <x v="2"/>
    <s v="Focused"/>
    <x v="2"/>
  </r>
  <r>
    <s v="TLS-H-TMC"/>
    <s v="2017-2019-Timor-Leste-HIV/AIDS"/>
    <s v=""/>
    <s v=""/>
    <s v=""/>
    <s v="FR100-TLS-H"/>
    <s v="HIV/AIDS"/>
    <s v="HIV/AIDS"/>
    <x v="2"/>
    <s v="New Submission"/>
    <x v="0"/>
    <s v="Oscar"/>
    <s v="Laura"/>
    <s v="English"/>
    <x v="1"/>
    <d v="2017-05-23T00:00:00"/>
    <n v="1524380.391555242"/>
    <n v="758878.23968403996"/>
    <n v="741642.21182988794"/>
    <n v="3024900.8430691697"/>
    <n v="0"/>
    <s v="Ministry of Health "/>
    <s v=""/>
    <s v=""/>
    <s v=""/>
    <s v=""/>
    <s v="Light"/>
    <s v="Compliant"/>
    <s v="Compliant"/>
    <s v="Compliant"/>
    <s v="Scenario 1: reselection of well-performing PR"/>
    <s v="Compliant"/>
    <s v="Compliant"/>
    <x v="0"/>
    <n v="3024901"/>
    <n v="0"/>
    <n v="340735"/>
    <n v="2312598"/>
    <n v="3024901"/>
    <s v="2017-2019-Timor-Leste-HIV/AIDS"/>
    <x v="0"/>
    <s v=""/>
    <s v="2017-2019-Timor-Leste"/>
    <s v="AC-00000"/>
    <s v="USD"/>
    <n v="1.1222085063404781"/>
    <n v="2312598"/>
    <n v="3024901"/>
    <n v="1524380.391555242"/>
    <n v="758878.23968403996"/>
    <n v="741642.21182988794"/>
    <n v="3024900.8430691697"/>
    <n v="0"/>
    <n v="3024901"/>
    <n v="0"/>
    <n v="340735"/>
    <s v="SE Asia"/>
    <x v="1"/>
    <d v="2017-12-07T00:00:00"/>
    <s v=""/>
    <s v=""/>
    <s v=""/>
    <x v="5"/>
    <d v="2018-01-12T00:00:00"/>
    <s v=""/>
    <s v=""/>
    <s v=""/>
    <x v="6"/>
    <d v="2017-05-23T00:00:00"/>
    <n v="7.8"/>
    <s v="AC-00000-Window 2"/>
    <x v="115"/>
    <x v="0"/>
    <s v="Focused"/>
    <x v="0"/>
  </r>
  <r>
    <s v="TLS-M-TMC"/>
    <s v="2017-2019-Timor-Leste-Malaria"/>
    <s v=""/>
    <s v=""/>
    <s v=""/>
    <s v="FR108-TLS-M"/>
    <s v="Malaria"/>
    <s v="Malaria"/>
    <x v="2"/>
    <s v="New Submission"/>
    <x v="0"/>
    <s v="Oscar"/>
    <s v="Laura"/>
    <s v="English"/>
    <x v="1"/>
    <d v="2017-05-23T00:00:00"/>
    <n v="3267507.9318190417"/>
    <n v="2869771.116405488"/>
    <n v="1814639.946642021"/>
    <n v="7951919"/>
    <n v="0"/>
    <s v="Ministry of Health"/>
    <s v=""/>
    <s v=""/>
    <s v=""/>
    <s v=""/>
    <s v="Light"/>
    <s v="Compliant"/>
    <s v="Compliant"/>
    <s v="Compliant"/>
    <s v="Scenario 1: reselection of well-performing PR"/>
    <s v="Compliant"/>
    <s v="Compliant"/>
    <x v="0"/>
    <n v="7951919"/>
    <n v="0"/>
    <n v="1161000"/>
    <n v="10969331"/>
    <n v="7951919"/>
    <s v="2017-2019-Timor-Leste-Malaria"/>
    <x v="0"/>
    <s v=""/>
    <s v="2017-2019-Timor-Leste"/>
    <s v="AC-00000"/>
    <s v="USD"/>
    <n v="1.1222085063404781"/>
    <n v="10969331"/>
    <n v="7951919"/>
    <n v="3267507.9318190417"/>
    <n v="2869771.116405488"/>
    <n v="1814639.946642021"/>
    <n v="7951919"/>
    <n v="0"/>
    <n v="7951919"/>
    <n v="0"/>
    <n v="1161000"/>
    <s v="SE Asia"/>
    <x v="1"/>
    <d v="2017-10-31T00:00:00"/>
    <s v=""/>
    <s v=""/>
    <s v=""/>
    <x v="9"/>
    <d v="2017-12-01T00:00:00"/>
    <s v=""/>
    <s v=""/>
    <s v=""/>
    <x v="0"/>
    <d v="2017-05-23T00:00:00"/>
    <n v="6.4"/>
    <s v="AC-00000-Window 2"/>
    <x v="115"/>
    <x v="0"/>
    <s v="Focused"/>
    <x v="1"/>
  </r>
  <r>
    <s v="TLS-T-PC"/>
    <s v="2017-2019-Timor-Leste-Tuberculosis"/>
    <s v=""/>
    <s v=""/>
    <s v=""/>
    <s v="FR107-TLS-T"/>
    <s v="Tuberculosis"/>
    <s v="Tuberculosis"/>
    <x v="0"/>
    <s v="New Submission"/>
    <x v="0"/>
    <s v="Gosia"/>
    <s v="Laura"/>
    <s v="English"/>
    <x v="0"/>
    <d v="2017-03-19T00:00:00"/>
    <n v="0"/>
    <n v="0"/>
    <n v="0"/>
    <n v="4800000"/>
    <n v="0"/>
    <s v="National Tuberculosis Programme, MOH"/>
    <s v=""/>
    <s v=""/>
    <s v=""/>
    <s v=""/>
    <s v="Light for PC"/>
    <s v=""/>
    <s v=""/>
    <s v="Compliant"/>
    <s v="Scenario 1: reselection of well-performing PR"/>
    <s v="Compliant"/>
    <s v="Compliant"/>
    <x v="0"/>
    <n v="4800000"/>
    <n v="0"/>
    <n v="900000"/>
    <n v="2494891"/>
    <n v="4800000"/>
    <s v="2017-2019-Timor-Leste-Tuberculosis"/>
    <x v="0"/>
    <s v=""/>
    <s v="2017-2019-Timor-Leste"/>
    <s v="AC-00000"/>
    <s v="USD"/>
    <n v="1.1222085063404781"/>
    <n v="2494891"/>
    <n v="4800000"/>
    <n v="0"/>
    <n v="0"/>
    <n v="0"/>
    <n v="4800000"/>
    <n v="0"/>
    <n v="4800000"/>
    <n v="0"/>
    <n v="900000"/>
    <s v="SE Asia"/>
    <x v="1"/>
    <d v="2017-10-17T00:00:00"/>
    <s v=""/>
    <s v=""/>
    <s v=""/>
    <x v="14"/>
    <d v="2017-11-17T00:00:00"/>
    <s v=""/>
    <s v=""/>
    <s v=""/>
    <x v="13"/>
    <d v="2017-03-20T00:00:00"/>
    <n v="8.0666666666666664"/>
    <s v="AC-00000-Window 1"/>
    <x v="115"/>
    <x v="0"/>
    <s v="Focused"/>
    <x v="2"/>
  </r>
  <r>
    <s v="TUN-H-TMC"/>
    <s v="2017-2019-Tunisia-HIV/AIDS"/>
    <s v=""/>
    <s v=""/>
    <s v=""/>
    <s v="FR391-TUN-H"/>
    <s v="HIV/AIDS"/>
    <s v="HIV/AIDS"/>
    <x v="2"/>
    <s v="New Submission"/>
    <x v="0"/>
    <s v="Svetlana"/>
    <s v="Romy"/>
    <s v="French"/>
    <x v="5"/>
    <d v="2018-02-07T00:00:00"/>
    <n v="1403199"/>
    <n v="1292329"/>
    <n v="1364526"/>
    <n v="4060054"/>
    <n v="0"/>
    <s v="Office National de la Famille et de la Population (ONFP)"/>
    <s v=""/>
    <s v=""/>
    <s v=""/>
    <s v=""/>
    <s v="Light"/>
    <s v="Compliant"/>
    <s v="Compliant"/>
    <s v="Compliant"/>
    <s v="Light"/>
    <s v="Compliant"/>
    <s v="Compliant"/>
    <x v="0"/>
    <n v="4060054"/>
    <n v="0"/>
    <n v="891586"/>
    <n v="4060055"/>
    <n v="4060055"/>
    <s v="2017-2019-Tunisia-HIV/AIDS"/>
    <x v="0"/>
    <s v=""/>
    <s v="2017-2019-Tunisia"/>
    <s v="AC-00000"/>
    <s v="USD"/>
    <n v="1.1222085063404781"/>
    <n v="4060055"/>
    <n v="4060055"/>
    <n v="1403199"/>
    <n v="1292329"/>
    <n v="1364526"/>
    <n v="4060054"/>
    <n v="0"/>
    <n v="4060054"/>
    <n v="0"/>
    <n v="891586"/>
    <s v="MENA"/>
    <x v="1"/>
    <d v="2018-09-20T00:00:00"/>
    <s v=""/>
    <s v=""/>
    <s v=""/>
    <x v="17"/>
    <d v="2018-10-26T00:00:00"/>
    <s v=""/>
    <s v=""/>
    <s v=""/>
    <x v="16"/>
    <d v="2018-02-07T00:00:00"/>
    <n v="8.6999999999999993"/>
    <s v="AC-00000-Window 4"/>
    <x v="116"/>
    <x v="7"/>
    <s v="Focused"/>
    <x v="0"/>
  </r>
  <r>
    <s v="TZA-C-Full"/>
    <s v="2017-2019-Tanzania (United Republic)-HIV/AIDS"/>
    <s v="2017-2019-Tanzania (United Republic)-Tuberculosis"/>
    <s v=""/>
    <s v=""/>
    <s v="FR219-TZA-C"/>
    <s v="HIV/AIDS, Tuberculosis"/>
    <s v="TB/HIV"/>
    <x v="4"/>
    <s v="New Submission"/>
    <x v="0"/>
    <s v="Bianca"/>
    <s v="Jeyran"/>
    <s v="English"/>
    <x v="1"/>
    <d v="2017-05-21T00:00:00"/>
    <n v="135437459"/>
    <n v="124355713"/>
    <n v="131084249"/>
    <n v="390877421"/>
    <n v="0"/>
    <s v="Ministry of Finance"/>
    <s v="AMREF"/>
    <s v=""/>
    <s v=""/>
    <s v=""/>
    <s v="Standard"/>
    <s v=""/>
    <s v=""/>
    <s v=""/>
    <s v=""/>
    <s v=""/>
    <s v=""/>
    <x v="0"/>
    <n v="390877421"/>
    <n v="0"/>
    <n v="3878876"/>
    <n v="434336968"/>
    <n v="390877421"/>
    <s v="2017-2019-Tanzania (United Republic)-TB/HIV"/>
    <x v="0"/>
    <s v=""/>
    <s v="2017-2019-Tanzania (United Republic)"/>
    <s v="AC-00000"/>
    <s v="USD"/>
    <n v="1.1222085063404781"/>
    <n v="434336968"/>
    <n v="390877421"/>
    <n v="135437459"/>
    <n v="124355713"/>
    <n v="131084249"/>
    <n v="390877421"/>
    <n v="0"/>
    <n v="390877421"/>
    <n v="0"/>
    <n v="3878876"/>
    <s v="HI Afr 2"/>
    <x v="2"/>
    <d v="2017-11-21T00:00:00"/>
    <s v=""/>
    <s v=""/>
    <s v=""/>
    <x v="6"/>
    <d v="2017-12-13T00:00:00"/>
    <s v=""/>
    <s v=""/>
    <s v=""/>
    <x v="7"/>
    <d v="2017-05-23T00:00:00"/>
    <n v="6.8"/>
    <s v="AC-00000-Window 2"/>
    <x v="117"/>
    <x v="8"/>
    <s v="High Impact"/>
    <x v="3"/>
  </r>
  <r>
    <s v="TZA-M-Full"/>
    <s v="2017-2019-Tanzania (United Republic)-Malaria"/>
    <s v=""/>
    <s v=""/>
    <s v=""/>
    <s v="FR220-TZA-Z"/>
    <s v="Malaria, RSSH"/>
    <s v="Malaria"/>
    <x v="4"/>
    <s v="New Submission"/>
    <x v="0"/>
    <s v="Bianca"/>
    <s v="Jeyran"/>
    <s v="English"/>
    <x v="1"/>
    <d v="2017-05-24T00:00:00"/>
    <n v="26785583"/>
    <n v="78759298"/>
    <n v="39713927"/>
    <n v="145258808"/>
    <n v="0"/>
    <s v="Ministry of Finance and Planning"/>
    <s v="Benjamin Mkapa Foundation"/>
    <s v=""/>
    <s v=""/>
    <s v=""/>
    <s v="Standard"/>
    <s v=""/>
    <s v=""/>
    <s v=""/>
    <s v=""/>
    <s v=""/>
    <s v=""/>
    <x v="0"/>
    <n v="145258808"/>
    <n v="0"/>
    <n v="14228450"/>
    <n v="145258808"/>
    <n v="188718355"/>
    <s v="2017-2019-Tanzania (United Republic)-Malaria"/>
    <x v="0"/>
    <s v=""/>
    <s v="2017-2019-Tanzania (United Republic)"/>
    <s v="AC-00000"/>
    <s v="USD"/>
    <n v="1.1222085063404781"/>
    <n v="145258808"/>
    <n v="188718355"/>
    <n v="26785583"/>
    <n v="78759298"/>
    <n v="39713927"/>
    <n v="145258808"/>
    <n v="0"/>
    <n v="145258808"/>
    <n v="0"/>
    <n v="14228450"/>
    <s v="HI Afr 2"/>
    <x v="2"/>
    <d v="2017-10-31T00:00:00"/>
    <s v=""/>
    <s v=""/>
    <s v=""/>
    <x v="9"/>
    <d v="2017-11-17T00:00:00"/>
    <s v=""/>
    <s v=""/>
    <s v=""/>
    <x v="13"/>
    <d v="2017-05-23T00:00:00"/>
    <n v="5.9333333333333336"/>
    <s v="AC-00000-Window 2"/>
    <x v="117"/>
    <x v="8"/>
    <s v="High Impact"/>
    <x v="1"/>
  </r>
  <r>
    <s v="TZA-S-Full"/>
    <s v="2017-2019-Tanzania (United Republic)-RSSH"/>
    <s v=""/>
    <s v=""/>
    <s v=""/>
    <s v="FR341-TZA-S"/>
    <s v="RSSH"/>
    <s v="RSSH"/>
    <x v="4"/>
    <s v="New Submission"/>
    <x v="1"/>
    <s v="Bianca"/>
    <s v="Jeyran"/>
    <s v="English"/>
    <x v="1"/>
    <d v="2017-05-24T00:00:00"/>
    <n v="18511758"/>
    <n v="17522080"/>
    <n v="7425709"/>
    <n v="43459547"/>
    <n v="0"/>
    <s v="Ministry of Finance and Planning"/>
    <s v="Benjamin Mkapa Foundation"/>
    <s v=""/>
    <s v=""/>
    <s v=""/>
    <s v="Standard"/>
    <s v=""/>
    <s v=""/>
    <s v=""/>
    <s v=""/>
    <s v=""/>
    <s v=""/>
    <x v="1"/>
    <n v="0"/>
    <n v="0"/>
    <n v="0"/>
    <n v="0"/>
    <n v="0"/>
    <s v="2017-2019-Tanzania (United Republic)-RSSH"/>
    <x v="0"/>
    <s v=""/>
    <s v="2017-2019-Tanzania (United Republic)"/>
    <s v="AC-00000"/>
    <s v="USD"/>
    <n v="1.1222085063404781"/>
    <n v="0"/>
    <n v="0"/>
    <n v="18511758"/>
    <n v="17522080"/>
    <n v="7425709"/>
    <n v="43459547"/>
    <n v="0"/>
    <n v="0"/>
    <n v="0"/>
    <n v="0"/>
    <s v="HI Afr 2"/>
    <x v="2"/>
    <s v=""/>
    <s v=""/>
    <s v=""/>
    <s v=""/>
    <x v="2"/>
    <s v=""/>
    <s v=""/>
    <s v=""/>
    <s v=""/>
    <x v="2"/>
    <d v="2017-05-23T00:00:00"/>
    <n v="0"/>
    <s v="AC-00000-Window 2"/>
    <x v="117"/>
    <x v="8"/>
    <s v="High Impact"/>
    <x v="4"/>
  </r>
  <r>
    <s v="TZA-S-Full-Resub"/>
    <s v="2017-2019-Tanzania (United Republic)-RSSH"/>
    <s v=""/>
    <s v=""/>
    <s v=""/>
    <s v="FR341-TZA-S-01"/>
    <s v="RSSH"/>
    <s v="RSSH"/>
    <x v="4"/>
    <s v="Resubmission"/>
    <x v="0"/>
    <s v="Bianca"/>
    <s v="Jeyran"/>
    <s v="English"/>
    <x v="2"/>
    <d v="2017-09-08T00:00:00"/>
    <n v="21677349"/>
    <n v="15900653"/>
    <n v="5881545"/>
    <n v="43459547"/>
    <n v="0"/>
    <s v="Ministry of Finance and Planning"/>
    <s v="Benjamin Mkapa Foundation"/>
    <s v=""/>
    <s v=""/>
    <s v=""/>
    <s v="Standard"/>
    <s v=""/>
    <s v=""/>
    <s v=""/>
    <s v=""/>
    <s v=""/>
    <s v=""/>
    <x v="0"/>
    <n v="43459547"/>
    <n v="0"/>
    <n v="6419820"/>
    <n v="0"/>
    <n v="0"/>
    <s v="2017-2019-Tanzania (United Republic)-RSSH"/>
    <x v="0"/>
    <s v=""/>
    <s v="2017-2019-Tanzania (United Republic)"/>
    <s v="AC-00000"/>
    <s v="USD"/>
    <n v="1.1222085063404781"/>
    <n v="0"/>
    <n v="0"/>
    <n v="21677349"/>
    <n v="15900653"/>
    <n v="5881545"/>
    <n v="43459547"/>
    <n v="0"/>
    <n v="43459547"/>
    <n v="0"/>
    <n v="6419820"/>
    <s v="HI Afr 2"/>
    <x v="2"/>
    <d v="2018-02-21T00:00:00"/>
    <s v=""/>
    <s v=""/>
    <s v=""/>
    <x v="4"/>
    <d v="2018-03-23T00:00:00"/>
    <s v=""/>
    <s v=""/>
    <s v=""/>
    <x v="5"/>
    <d v="2017-08-28T00:00:00"/>
    <n v="6.9"/>
    <s v="AC-00000-Window 3"/>
    <x v="117"/>
    <x v="8"/>
    <s v="High Impact"/>
    <x v="4"/>
  </r>
  <r>
    <s v="UGA-C-Full"/>
    <s v="2017-2019-Uganda-HIV/AIDS"/>
    <s v="2017-2019-Uganda-Tuberculosis"/>
    <s v=""/>
    <s v=""/>
    <s v="FR188-UGA-C"/>
    <s v="HIV/AIDS, Tuberculosis"/>
    <s v="TB/HIV"/>
    <x v="4"/>
    <s v="New Submission"/>
    <x v="0"/>
    <s v="Bianca"/>
    <s v="Will"/>
    <s v="English"/>
    <x v="0"/>
    <d v="2017-03-20T00:00:00"/>
    <n v="91292245"/>
    <n v="93827855"/>
    <n v="93243197"/>
    <n v="278363297"/>
    <n v="0"/>
    <s v="Ministry of Finance Planning and Economic Development (MoFPED)"/>
    <s v="The AIDS Support Organization (TASO)"/>
    <s v=""/>
    <s v=""/>
    <s v=""/>
    <s v="Standard"/>
    <s v="Compliant"/>
    <s v="Compliant"/>
    <s v="Compliant"/>
    <s v="Multiple Scenarios"/>
    <s v="Compliant"/>
    <s v="Compliant"/>
    <x v="0"/>
    <n v="278363297"/>
    <n v="0"/>
    <n v="411165"/>
    <n v="276734166"/>
    <n v="278363297"/>
    <s v="2017-2019-Uganda-TB/HIV"/>
    <x v="0"/>
    <s v=""/>
    <s v="2017-2019-Uganda"/>
    <s v="AC-00000"/>
    <s v="USD"/>
    <n v="1.1222085063404781"/>
    <n v="276734166"/>
    <n v="278363297"/>
    <n v="91292245"/>
    <n v="93827855"/>
    <n v="93243197"/>
    <n v="278363297"/>
    <n v="0"/>
    <n v="278363297"/>
    <n v="0"/>
    <n v="411165"/>
    <s v="HI Afr 2"/>
    <x v="2"/>
    <d v="2017-09-13T00:00:00"/>
    <s v=""/>
    <s v=""/>
    <s v=""/>
    <x v="7"/>
    <d v="2017-10-13T00:00:00"/>
    <s v=""/>
    <s v=""/>
    <s v=""/>
    <x v="8"/>
    <d v="2017-03-20T00:00:00"/>
    <n v="6.9"/>
    <s v="AC-00000-Window 1"/>
    <x v="118"/>
    <x v="8"/>
    <s v="High Impact"/>
    <x v="3"/>
  </r>
  <r>
    <s v="UGA-M-Full"/>
    <s v="2017-2019-Uganda-Malaria"/>
    <s v=""/>
    <s v=""/>
    <s v=""/>
    <s v="FR100-UGA-M"/>
    <s v="Malaria"/>
    <s v="Malaria"/>
    <x v="4"/>
    <s v="New Submission"/>
    <x v="0"/>
    <s v="Bianca"/>
    <s v="Will"/>
    <s v="English"/>
    <x v="0"/>
    <d v="2017-03-20T00:00:00"/>
    <n v="52690699"/>
    <n v="105479748"/>
    <n v="28523300"/>
    <n v="186693747"/>
    <n v="0"/>
    <s v="Ministry of Finance, Planning and Economic Development (MoFPED)"/>
    <s v="The AIDS Support Organization (TASO)"/>
    <s v=""/>
    <s v=""/>
    <s v=""/>
    <s v="Standard"/>
    <s v="Compliant"/>
    <s v="Compliant"/>
    <s v="Compliant"/>
    <s v="Scenario 2: reselection of PR with rating &lt;= B2"/>
    <s v="Compliant"/>
    <s v="Compliant"/>
    <x v="0"/>
    <n v="186693747"/>
    <n v="0"/>
    <n v="12364018"/>
    <n v="188322878"/>
    <n v="186693747"/>
    <s v="2017-2019-Uganda-Malaria"/>
    <x v="0"/>
    <s v=""/>
    <s v="2017-2019-Uganda"/>
    <s v="AC-00000"/>
    <s v="USD"/>
    <n v="1.1222085063404781"/>
    <n v="188322878"/>
    <n v="186693747"/>
    <n v="52690699"/>
    <n v="105479748"/>
    <n v="28523300"/>
    <n v="186693747"/>
    <n v="0"/>
    <n v="186693747"/>
    <n v="0"/>
    <n v="12364018"/>
    <s v="HI Afr 2"/>
    <x v="2"/>
    <d v="2017-09-13T00:00:00"/>
    <s v=""/>
    <s v=""/>
    <s v=""/>
    <x v="7"/>
    <d v="2017-10-13T00:00:00"/>
    <s v=""/>
    <s v=""/>
    <s v=""/>
    <x v="8"/>
    <d v="2017-03-20T00:00:00"/>
    <n v="6.9"/>
    <s v="AC-00000-Window 1"/>
    <x v="118"/>
    <x v="8"/>
    <s v="High Impact"/>
    <x v="1"/>
  </r>
  <r>
    <s v="UKR-C-Full"/>
    <s v="2017-2019-Ukraine-HIV/AIDS"/>
    <s v="2017-2019-Ukraine-Tuberculosis"/>
    <s v=""/>
    <s v=""/>
    <s v="FR100-UKR-C"/>
    <s v="HIV/AIDS, Tuberculosis"/>
    <s v="TB/HIV"/>
    <x v="4"/>
    <s v="New Submission"/>
    <x v="0"/>
    <s v="Oscar"/>
    <s v="Rosalie"/>
    <s v="English"/>
    <x v="1"/>
    <d v="2017-05-23T00:00:00"/>
    <n v="46170523.97680755"/>
    <n v="42532267.0591463"/>
    <n v="30779739.820316669"/>
    <n v="119482530.85627052"/>
    <n v="0"/>
    <s v="International Charitable Foundation &quot;International HIV/AIDS Alliance in Ukraine&quot;"/>
    <s v="All-Ukrainian charitable organization &quot;All-Ukrainian Network of People Living with HIV/AIDS &quot;"/>
    <s v="Ukrainian Center for Socially Dangerous Disease Control of the Ministry of Health of Ukraine"/>
    <s v=""/>
    <s v=""/>
    <s v="Standard"/>
    <s v="Compliant"/>
    <s v="Compliant"/>
    <s v="Compliant"/>
    <s v="Scenario 1: reselection of well-performing PR"/>
    <s v="Compliant"/>
    <s v="Compliant"/>
    <x v="0"/>
    <n v="119482531"/>
    <n v="0"/>
    <n v="13694583"/>
    <n v="119482531"/>
    <n v="119482531"/>
    <s v="2017-2019-Ukraine-TB/HIV"/>
    <x v="0"/>
    <s v=""/>
    <s v="2017-2019-Ukraine"/>
    <s v="AC-00000"/>
    <s v="USD"/>
    <n v="1.1222085063404781"/>
    <n v="119482531"/>
    <n v="119482531"/>
    <n v="46170523.97680755"/>
    <n v="42532267.0591463"/>
    <n v="30779739.820316669"/>
    <n v="119482530.85627052"/>
    <n v="0"/>
    <n v="119482531"/>
    <n v="0"/>
    <n v="13694583"/>
    <s v="EECA"/>
    <x v="2"/>
    <d v="2017-10-31T00:00:00"/>
    <s v=""/>
    <s v=""/>
    <s v=""/>
    <x v="9"/>
    <d v="2017-12-01T00:00:00"/>
    <s v=""/>
    <s v=""/>
    <s v=""/>
    <x v="0"/>
    <d v="2017-05-23T00:00:00"/>
    <n v="6.4"/>
    <s v="AC-00000-Window 2"/>
    <x v="119"/>
    <x v="2"/>
    <s v="High Impact"/>
    <x v="3"/>
  </r>
  <r>
    <s v="UZB-H-PC"/>
    <s v="2017-2019-Uzbekistan-HIV/AIDS"/>
    <s v=""/>
    <s v=""/>
    <s v=""/>
    <s v="FR114-UZB-H"/>
    <s v="HIV/AIDS"/>
    <s v="HIV/AIDS"/>
    <x v="0"/>
    <s v="New Submission"/>
    <x v="0"/>
    <s v="Oscar"/>
    <s v="Rosalie"/>
    <s v="English"/>
    <x v="0"/>
    <d v="2017-03-20T00:00:00"/>
    <n v="0"/>
    <n v="0"/>
    <n v="0"/>
    <n v="16567946"/>
    <n v="0"/>
    <s v="The Republican AIDS Center of the Ministry of Health of the Republic of Uzbekistan"/>
    <s v=""/>
    <s v=""/>
    <s v=""/>
    <s v=""/>
    <s v="Light for PC"/>
    <s v=""/>
    <s v=""/>
    <s v="Compliant"/>
    <s v="N/A"/>
    <s v="Compliant"/>
    <s v="Compliant"/>
    <x v="0"/>
    <n v="16567946"/>
    <n v="0"/>
    <n v="3852558"/>
    <n v="13928377"/>
    <n v="16567946"/>
    <s v="2017-2019-Uzbekistan-HIV/AIDS"/>
    <x v="0"/>
    <s v=""/>
    <s v="2017-2019-Uzbekistan"/>
    <s v="AC-00000"/>
    <s v="USD"/>
    <n v="1.1222085063404781"/>
    <n v="13928377"/>
    <n v="16567946"/>
    <n v="0"/>
    <n v="0"/>
    <n v="0"/>
    <n v="16567946"/>
    <n v="0"/>
    <n v="16567946"/>
    <n v="0"/>
    <n v="3852558"/>
    <s v="EECA"/>
    <x v="1"/>
    <d v="2018-04-18T00:00:00"/>
    <s v=""/>
    <s v=""/>
    <s v=""/>
    <x v="1"/>
    <d v="2018-05-28T00:00:00"/>
    <s v=""/>
    <s v=""/>
    <s v=""/>
    <x v="1"/>
    <d v="2017-03-20T00:00:00"/>
    <n v="14.466666666666667"/>
    <s v="AC-00000-Window 1"/>
    <x v="120"/>
    <x v="2"/>
    <s v="Focused"/>
    <x v="0"/>
  </r>
  <r>
    <s v="UZB-T-PC"/>
    <s v="2017-2019-Uzbekistan-Tuberculosis"/>
    <s v=""/>
    <s v=""/>
    <s v=""/>
    <s v="FR115-UZB-T"/>
    <s v="Tuberculosis"/>
    <s v="Tuberculosis"/>
    <x v="0"/>
    <s v="New Submission"/>
    <x v="0"/>
    <s v="Oscar"/>
    <s v="Rosalie"/>
    <s v="English"/>
    <x v="0"/>
    <d v="2017-03-20T00:00:00"/>
    <n v="0"/>
    <n v="0"/>
    <n v="0"/>
    <n v="19000831"/>
    <n v="0"/>
    <s v="Republican DOTS Center"/>
    <s v=""/>
    <s v=""/>
    <s v=""/>
    <s v=""/>
    <s v="Light for PC"/>
    <s v=""/>
    <s v=""/>
    <s v="Compliant"/>
    <s v="Scenario 1: reselection of well-performing PR"/>
    <s v="Compliant"/>
    <s v="Compliant"/>
    <x v="0"/>
    <n v="19000831"/>
    <n v="0"/>
    <n v="0"/>
    <n v="21640400"/>
    <n v="19000831"/>
    <s v="2017-2019-Uzbekistan-Tuberculosis"/>
    <x v="0"/>
    <s v=""/>
    <s v="2017-2019-Uzbekistan"/>
    <s v="AC-00000"/>
    <s v="USD"/>
    <n v="1.1222085063404781"/>
    <n v="21640400"/>
    <n v="19000831"/>
    <n v="0"/>
    <n v="0"/>
    <n v="0"/>
    <n v="19000831"/>
    <n v="0"/>
    <n v="19000831"/>
    <n v="0"/>
    <n v="0"/>
    <s v="EECA"/>
    <x v="1"/>
    <d v="2018-04-18T00:00:00"/>
    <s v=""/>
    <s v=""/>
    <s v=""/>
    <x v="1"/>
    <d v="2018-05-28T00:00:00"/>
    <s v=""/>
    <s v=""/>
    <s v=""/>
    <x v="1"/>
    <d v="2017-03-20T00:00:00"/>
    <n v="14.466666666666667"/>
    <s v="AC-00000-Window 1"/>
    <x v="120"/>
    <x v="2"/>
    <s v="Focused"/>
    <x v="2"/>
  </r>
  <r>
    <s v="VNM-H-Full"/>
    <s v="2017-2019-Viet Nam-HIV/AIDS"/>
    <s v=""/>
    <s v=""/>
    <s v=""/>
    <s v="FR100-VNM-H"/>
    <s v="HIV/AIDS"/>
    <s v="HIV/AIDS"/>
    <x v="4"/>
    <s v="New Submission"/>
    <x v="0"/>
    <s v="Bianca"/>
    <s v="Craig"/>
    <s v="English"/>
    <x v="1"/>
    <d v="2017-05-23T00:00:00"/>
    <n v="21904623"/>
    <n v="19790124"/>
    <n v="14943258"/>
    <n v="56638005"/>
    <n v="0"/>
    <s v="Vietnam Authority of HIV/AIDS Control (VAAC)"/>
    <s v="Vietnam Union of Science and Technology Associations (VUSTA)"/>
    <s v=""/>
    <s v=""/>
    <s v=""/>
    <s v="Light"/>
    <s v="Compliant"/>
    <s v="Compliant"/>
    <s v="Compliant"/>
    <s v="N/A"/>
    <s v="Compliant"/>
    <s v="Compliant"/>
    <x v="0"/>
    <n v="56638005"/>
    <n v="0"/>
    <n v="8400222"/>
    <n v="56638006"/>
    <n v="56638006"/>
    <s v="2017-2019-Viet Nam-HIV/AIDS"/>
    <x v="0"/>
    <s v=""/>
    <s v="2017-2019-Viet Nam"/>
    <s v="AC-00000"/>
    <s v="USD"/>
    <n v="1.1222085063404781"/>
    <n v="56638006"/>
    <n v="56638006"/>
    <n v="21904623"/>
    <n v="19790124"/>
    <n v="14943258"/>
    <n v="56638005"/>
    <n v="0"/>
    <n v="56638005"/>
    <n v="0"/>
    <n v="8400222"/>
    <s v="HI Asia"/>
    <x v="2"/>
    <d v="2017-10-17T00:00:00"/>
    <s v=""/>
    <s v=""/>
    <s v=""/>
    <x v="14"/>
    <d v="2017-11-17T00:00:00"/>
    <s v=""/>
    <s v=""/>
    <s v=""/>
    <x v="13"/>
    <d v="2017-05-23T00:00:00"/>
    <n v="5.9333333333333336"/>
    <s v="AC-00000-Window 2"/>
    <x v="121"/>
    <x v="5"/>
    <s v="High Impact"/>
    <x v="0"/>
  </r>
  <r>
    <s v="VNM-T-Full"/>
    <s v="2017-2019-Viet Nam-Tuberculosis"/>
    <s v=""/>
    <s v=""/>
    <s v=""/>
    <s v="FR100-VNM-T"/>
    <s v="Tuberculosis"/>
    <s v="Tuberculosis"/>
    <x v="4"/>
    <s v="New Submission"/>
    <x v="0"/>
    <s v="Bianca"/>
    <s v="Craig"/>
    <s v="English"/>
    <x v="1"/>
    <d v="2017-05-23T00:00:00"/>
    <n v="15025172"/>
    <n v="16489592"/>
    <n v="15766329"/>
    <n v="47281094"/>
    <n v="0"/>
    <s v="MOH (National Lung Hospital)"/>
    <s v=""/>
    <s v=""/>
    <s v=""/>
    <s v=""/>
    <s v="Light"/>
    <s v="Compliant"/>
    <s v="Compliant"/>
    <s v="Compliant"/>
    <s v="N/A"/>
    <s v="Compliant"/>
    <s v="Compliant"/>
    <x v="0"/>
    <n v="47281094"/>
    <n v="0"/>
    <n v="2813286"/>
    <n v="47281094"/>
    <n v="47281094"/>
    <s v="2017-2019-Viet Nam-Tuberculosis"/>
    <x v="0"/>
    <s v=""/>
    <s v="2017-2019-Viet Nam"/>
    <s v="AC-00000"/>
    <s v="USD"/>
    <n v="1.1222085063404781"/>
    <n v="47281094"/>
    <n v="47281094"/>
    <n v="15025172"/>
    <n v="16489592"/>
    <n v="15766329"/>
    <n v="47281094"/>
    <n v="0"/>
    <n v="47281094"/>
    <n v="0"/>
    <n v="2813286"/>
    <s v="HI Asia"/>
    <x v="2"/>
    <d v="2017-10-17T00:00:00"/>
    <s v=""/>
    <s v=""/>
    <s v=""/>
    <x v="14"/>
    <d v="2017-11-17T00:00:00"/>
    <s v=""/>
    <s v=""/>
    <s v=""/>
    <x v="13"/>
    <d v="2017-05-23T00:00:00"/>
    <n v="5.9333333333333336"/>
    <s v="AC-00000-Window 2"/>
    <x v="121"/>
    <x v="5"/>
    <s v="High Impact"/>
    <x v="2"/>
  </r>
  <r>
    <s v="WHC-T-Full"/>
    <s v="2017-2019-Multicountry Southern Africa WHC-Tuberculosis"/>
    <s v=""/>
    <s v=""/>
    <s v=""/>
    <s v="FR359-MCWHC-T"/>
    <s v="Tuberculosis"/>
    <s v="Tuberculosis"/>
    <x v="4"/>
    <s v="New Submission"/>
    <x v="0"/>
    <s v="Bianca"/>
    <s v="Will"/>
    <s v="English"/>
    <x v="2"/>
    <d v="2017-08-28T00:00:00"/>
    <n v="0"/>
    <n v="0"/>
    <n v="0"/>
    <n v="0"/>
    <n v="22500000"/>
    <s v="Wits Health Consortium"/>
    <s v=""/>
    <s v=""/>
    <s v=""/>
    <s v=""/>
    <s v="Standard"/>
    <s v=""/>
    <s v=""/>
    <s v=""/>
    <s v="Standard"/>
    <s v="Compliant"/>
    <s v="Compliant"/>
    <x v="0"/>
    <n v="0"/>
    <n v="22500000"/>
    <n v="737999"/>
    <n v="0"/>
    <n v="0"/>
    <s v="2017-2019-Multicountry Southern Africa WHC-Tuberculosis"/>
    <x v="1"/>
    <s v="Preidentified"/>
    <s v="2017-2019-Multicountry Southern Africa WHC"/>
    <s v="AC-00000"/>
    <s v="USD"/>
    <n v="1.1222085063404781"/>
    <n v="0"/>
    <n v="0"/>
    <n v="0"/>
    <n v="0"/>
    <n v="0"/>
    <n v="0"/>
    <n v="22500000"/>
    <n v="0"/>
    <n v="22500000"/>
    <n v="737999"/>
    <s v="HI Afr 2"/>
    <x v="0"/>
    <d v="2017-12-07T00:00:00"/>
    <s v=""/>
    <s v=""/>
    <s v=""/>
    <x v="5"/>
    <d v="2018-01-12T00:00:00"/>
    <s v=""/>
    <s v=""/>
    <s v=""/>
    <x v="6"/>
    <d v="2017-08-28T00:00:00"/>
    <n v="4.5666666666666664"/>
    <s v="AC-00000-Window 3"/>
    <x v="122"/>
    <x v="8"/>
    <s v="Core"/>
    <x v="2"/>
  </r>
  <r>
    <s v="ZAF-C-Full"/>
    <s v="2017-2019-South Africa-HIV/AIDS"/>
    <s v="2017-2019-South Africa-Tuberculosis"/>
    <s v=""/>
    <s v=""/>
    <s v="FR427-ZAF-C"/>
    <s v="HIV/AIDS, Tuberculosis"/>
    <s v="TB/HIV"/>
    <x v="4"/>
    <s v="New Submission"/>
    <x v="0"/>
    <s v="Bianca"/>
    <s v="Jeyran"/>
    <s v="English"/>
    <x v="6"/>
    <d v="2018-08-06T00:00:00"/>
    <n v="116510745.04267658"/>
    <n v="118694723.74590303"/>
    <n v="118115652.21215235"/>
    <n v="353321121"/>
    <n v="0"/>
    <s v="National Department of Health (NDOH)"/>
    <s v="The Networking HIV/AIDS Community of South Africa (NACOSA)"/>
    <s v="AIDS Foundation South Africa (AFSA) "/>
    <s v="South African Business Coalition on Health and AIDS (SABCOHA) "/>
    <s v="Beyond Zero"/>
    <s v="Light"/>
    <s v=""/>
    <s v=""/>
    <s v=""/>
    <s v=""/>
    <s v=""/>
    <s v=""/>
    <x v="0"/>
    <n v="353321121"/>
    <n v="0"/>
    <n v="0"/>
    <n v="353321121"/>
    <n v="353321121"/>
    <s v="2017-2019-South Africa-TB/HIV"/>
    <x v="0"/>
    <s v=""/>
    <s v="2017-2019-South Africa"/>
    <s v="AC-00000"/>
    <s v="USD"/>
    <n v="1.1222085063404781"/>
    <n v="353321121"/>
    <n v="353321121"/>
    <n v="116510745.04267658"/>
    <n v="118694723.74590303"/>
    <n v="118115652.21215235"/>
    <n v="353321121"/>
    <n v="0"/>
    <n v="353321121"/>
    <n v="0"/>
    <n v="0"/>
    <s v="HI Afr 2"/>
    <x v="2"/>
    <d v="2019-03-14T00:00:00"/>
    <s v=""/>
    <s v=""/>
    <s v=""/>
    <x v="8"/>
    <s v=""/>
    <s v=""/>
    <s v=""/>
    <s v=""/>
    <x v="9"/>
    <d v="2018-08-06T00:00:00"/>
    <n v="8.5333333333333332"/>
    <s v="AC-00000-Window 6"/>
    <x v="123"/>
    <x v="8"/>
    <s v="High Impact"/>
    <x v="3"/>
  </r>
  <r>
    <s v="ZAN-C-PC"/>
    <s v="2017-2019-Zanzibar-HIV/AIDS"/>
    <s v="2017-2019-Zanzibar-Tuberculosis"/>
    <s v=""/>
    <s v=""/>
    <s v="FR193-QNB-C"/>
    <s v="HIV/AIDS, Tuberculosis"/>
    <s v="TB/HIV"/>
    <x v="0"/>
    <s v="New Submission"/>
    <x v="0"/>
    <s v="Bianca"/>
    <s v="Will"/>
    <s v="English"/>
    <x v="0"/>
    <d v="2017-03-20T00:00:00"/>
    <n v="0"/>
    <n v="0"/>
    <n v="0"/>
    <n v="5859163"/>
    <n v="0"/>
    <s v="Ministry of Health (MOH)"/>
    <s v=""/>
    <s v=""/>
    <s v=""/>
    <s v=""/>
    <s v="Light for PC"/>
    <s v=""/>
    <s v=""/>
    <s v="Compliant"/>
    <s v="Scenario 1: reselection of well-performing PR"/>
    <s v="Compliant"/>
    <s v="Compliant"/>
    <x v="0"/>
    <n v="5859163"/>
    <n v="0"/>
    <n v="0"/>
    <n v="5859163"/>
    <n v="5859163"/>
    <s v="2017-2019-Zanzibar-TB/HIV"/>
    <x v="0"/>
    <s v=""/>
    <s v="2017-2019-Zanzibar"/>
    <s v="AC-00000"/>
    <s v="USD"/>
    <n v="1.1222085063404781"/>
    <n v="5859163"/>
    <n v="5859163"/>
    <n v="0"/>
    <n v="0"/>
    <n v="0"/>
    <n v="5859163"/>
    <n v="0"/>
    <n v="5859163"/>
    <n v="0"/>
    <n v="0"/>
    <s v="HI Afr 2"/>
    <x v="2"/>
    <d v="2017-10-17T00:00:00"/>
    <s v=""/>
    <s v=""/>
    <s v=""/>
    <x v="14"/>
    <d v="2017-11-17T00:00:00"/>
    <s v=""/>
    <s v=""/>
    <s v=""/>
    <x v="13"/>
    <d v="2017-03-20T00:00:00"/>
    <n v="8.0666666666666664"/>
    <s v="AC-00000-Window 1"/>
    <x v="124"/>
    <x v="8"/>
    <s v="High Impact"/>
    <x v="3"/>
  </r>
  <r>
    <s v="ZAN-M-PC"/>
    <s v="2017-2019-Zanzibar-Malaria"/>
    <s v=""/>
    <s v=""/>
    <s v=""/>
    <s v="FR197-QNB-M"/>
    <s v="Malaria"/>
    <s v="Malaria"/>
    <x v="0"/>
    <s v="New Submission"/>
    <x v="0"/>
    <s v="Bianca"/>
    <s v="Will"/>
    <s v="English"/>
    <x v="0"/>
    <d v="2017-03-20T00:00:00"/>
    <n v="0"/>
    <n v="0"/>
    <n v="0"/>
    <n v="5134807"/>
    <n v="0"/>
    <s v="Ministry of Health (MOH)"/>
    <s v=""/>
    <s v=""/>
    <s v=""/>
    <s v=""/>
    <s v="Light for PC"/>
    <s v=""/>
    <s v=""/>
    <s v="Compliant"/>
    <s v="Scenario 1: reselection of well-performing PR"/>
    <s v="Compliant"/>
    <s v="Compliant"/>
    <x v="0"/>
    <n v="5134807"/>
    <n v="0"/>
    <n v="0"/>
    <n v="5134807"/>
    <n v="5134807"/>
    <s v="2017-2019-Zanzibar-Malaria"/>
    <x v="0"/>
    <s v=""/>
    <s v="2017-2019-Zanzibar"/>
    <s v="AC-00000"/>
    <s v="USD"/>
    <n v="1.1222085063404781"/>
    <n v="5134807"/>
    <n v="5134807"/>
    <n v="0"/>
    <n v="0"/>
    <n v="0"/>
    <n v="5134807"/>
    <n v="0"/>
    <n v="5134807"/>
    <n v="0"/>
    <n v="0"/>
    <s v="HI Afr 2"/>
    <x v="2"/>
    <d v="2017-10-17T00:00:00"/>
    <s v=""/>
    <s v=""/>
    <s v=""/>
    <x v="14"/>
    <d v="2017-11-17T00:00:00"/>
    <s v=""/>
    <s v=""/>
    <s v=""/>
    <x v="13"/>
    <d v="2017-03-20T00:00:00"/>
    <n v="8.0666666666666664"/>
    <s v="AC-00000-Window 1"/>
    <x v="124"/>
    <x v="8"/>
    <s v="High Impact"/>
    <x v="1"/>
  </r>
  <r>
    <s v="ZMB-C-Full"/>
    <s v="2017-2019-Zambia-HIV/AIDS"/>
    <s v="2017-2019-Zambia-Tuberculosis"/>
    <s v=""/>
    <s v=""/>
    <s v="FR257-ZMB-Z"/>
    <s v="HIV/AIDS, Tuberculosis, RSSH"/>
    <s v="TB/HIV"/>
    <x v="4"/>
    <s v="New Submission"/>
    <x v="0"/>
    <s v="Bianca"/>
    <s v="Will"/>
    <s v="English"/>
    <x v="1"/>
    <d v="2017-05-23T00:00:00"/>
    <n v="59024301.39042978"/>
    <n v="65015754.918279193"/>
    <n v="70345945.198586881"/>
    <n v="194386001.50729585"/>
    <n v="0"/>
    <s v="Ministry of Health"/>
    <s v="Churches Health Association of Zambia"/>
    <s v=""/>
    <s v=""/>
    <s v=""/>
    <s v="Standard"/>
    <s v="Compliant"/>
    <s v="Compliant"/>
    <s v="Compliant"/>
    <s v="Scenario 1: reselection of well-performing PR"/>
    <s v="Compliant"/>
    <s v="Compliant"/>
    <x v="0"/>
    <n v="194386002"/>
    <n v="0"/>
    <n v="11124347"/>
    <n v="194386002"/>
    <n v="194386002"/>
    <s v="2017-2019-Zambia-TB/HIV"/>
    <x v="0"/>
    <s v=""/>
    <s v="2017-2019-Zambia"/>
    <s v="AC-00000"/>
    <s v="USD"/>
    <n v="1.1222085063404781"/>
    <n v="194386002"/>
    <n v="194386002"/>
    <n v="59024301.39042978"/>
    <n v="65015754.918279193"/>
    <n v="70345945.198586881"/>
    <n v="194386001.50729585"/>
    <n v="0"/>
    <n v="194386002"/>
    <n v="0"/>
    <n v="11124347"/>
    <s v="HI Afr 2"/>
    <x v="2"/>
    <d v="2017-10-31T00:00:00"/>
    <s v=""/>
    <s v=""/>
    <s v=""/>
    <x v="9"/>
    <d v="2017-12-01T00:00:00"/>
    <s v=""/>
    <s v=""/>
    <s v=""/>
    <x v="0"/>
    <d v="2017-05-23T00:00:00"/>
    <n v="6.4"/>
    <s v="AC-00000-Window 2"/>
    <x v="125"/>
    <x v="8"/>
    <s v="High Impact"/>
    <x v="3"/>
  </r>
  <r>
    <s v="ZMB-M-Full"/>
    <s v="2017-2019-Zambia-Malaria"/>
    <s v=""/>
    <s v=""/>
    <s v=""/>
    <s v="FR254-ZMB-Z"/>
    <s v="Malaria, RSSH"/>
    <s v="Malaria"/>
    <x v="4"/>
    <s v="New Submission"/>
    <x v="0"/>
    <s v="Bianca"/>
    <s v="Will"/>
    <s v="English"/>
    <x v="1"/>
    <d v="2017-05-23T00:00:00"/>
    <n v="21638053.685142856"/>
    <n v="23798895.154047623"/>
    <n v="23563051.433428574"/>
    <n v="69000000.272619054"/>
    <n v="0"/>
    <s v="Ministry of Health"/>
    <s v="Churches Health Association of Zambia"/>
    <s v=""/>
    <s v=""/>
    <s v=""/>
    <s v="Standard"/>
    <s v="Compliant"/>
    <s v="Compliant"/>
    <s v="Compliant"/>
    <s v="Scenario 1: reselection of well-performing PR"/>
    <s v="Compliant"/>
    <s v="Compliant"/>
    <x v="0"/>
    <n v="69000000"/>
    <n v="0"/>
    <n v="3146573"/>
    <n v="69000000"/>
    <n v="69000000"/>
    <s v="2017-2019-Zambia-Malaria"/>
    <x v="0"/>
    <s v=""/>
    <s v="2017-2019-Zambia"/>
    <s v="AC-00000"/>
    <s v="USD"/>
    <n v="1.1222085063404781"/>
    <n v="69000000"/>
    <n v="69000000"/>
    <n v="21638053.685142856"/>
    <n v="23798895.154047623"/>
    <n v="23563051.433428574"/>
    <n v="69000000.272619054"/>
    <n v="0"/>
    <n v="69000000"/>
    <n v="0"/>
    <n v="3146573"/>
    <s v="HI Afr 2"/>
    <x v="2"/>
    <d v="2017-10-31T00:00:00"/>
    <s v=""/>
    <s v=""/>
    <s v=""/>
    <x v="9"/>
    <d v="2017-12-01T00:00:00"/>
    <s v=""/>
    <s v=""/>
    <s v=""/>
    <x v="0"/>
    <d v="2017-05-23T00:00:00"/>
    <n v="6.4"/>
    <s v="AC-00000-Window 2"/>
    <x v="125"/>
    <x v="8"/>
    <s v="High Impact"/>
    <x v="1"/>
  </r>
  <r>
    <s v="ZWE-C-Full"/>
    <s v="2017-2019-Zimbabwe-HIV/AIDS"/>
    <s v="2017-2019-Zimbabwe-Tuberculosis"/>
    <s v=""/>
    <s v=""/>
    <s v="FR100-ZWE-C"/>
    <s v="HIV/AIDS, Tuberculosis"/>
    <s v="TB/HIV"/>
    <x v="4"/>
    <s v="New Submission"/>
    <x v="0"/>
    <s v="Bianca"/>
    <s v="Jeyran"/>
    <s v="English"/>
    <x v="0"/>
    <d v="2017-03-20T00:00:00"/>
    <n v="193697791.28639197"/>
    <n v="119970088.86698399"/>
    <n v="118626853.80662002"/>
    <n v="432294733.95999599"/>
    <n v="0"/>
    <s v="The Ministry of Health and Child Care (MOHCC)_x000a_"/>
    <s v="United Nations Development Programme"/>
    <s v=""/>
    <s v=""/>
    <s v=""/>
    <s v="Standard"/>
    <s v="Compliant"/>
    <s v="Compliant"/>
    <s v="Compliant"/>
    <s v="N/A"/>
    <s v="ASP"/>
    <s v="Compliant"/>
    <x v="0"/>
    <n v="432294734"/>
    <n v="0"/>
    <n v="23624290"/>
    <n v="430294735"/>
    <n v="432294735"/>
    <s v="2017-2019-Zimbabwe-TB/HIV"/>
    <x v="0"/>
    <s v=""/>
    <s v="2017-2019-Zimbabwe"/>
    <s v="AC-00000"/>
    <s v="USD"/>
    <n v="1.1222085063404781"/>
    <n v="430294735"/>
    <n v="432294735"/>
    <n v="193697791.28639197"/>
    <n v="119970088.86698399"/>
    <n v="118626853.80662002"/>
    <n v="432294733.95999599"/>
    <n v="0"/>
    <n v="432294734"/>
    <n v="0"/>
    <n v="23624290"/>
    <s v="HI Afr 2"/>
    <x v="2"/>
    <d v="2017-07-20T00:00:00"/>
    <s v=""/>
    <s v=""/>
    <s v=""/>
    <x v="10"/>
    <d v="2017-10-13T00:00:00"/>
    <s v=""/>
    <s v=""/>
    <s v=""/>
    <x v="8"/>
    <d v="2017-03-20T00:00:00"/>
    <n v="6.9"/>
    <s v="AC-00000-Window 1"/>
    <x v="126"/>
    <x v="8"/>
    <s v="High Impact"/>
    <x v="3"/>
  </r>
  <r>
    <s v="ZWE-M-Full"/>
    <s v="2017-2019-Zimbabwe-Malaria"/>
    <s v=""/>
    <s v=""/>
    <s v=""/>
    <s v="FR100-ZWE-M"/>
    <s v="Malaria"/>
    <s v="Malaria"/>
    <x v="4"/>
    <s v="New Submission"/>
    <x v="0"/>
    <s v="Bianca"/>
    <s v="Jeyran"/>
    <s v="English"/>
    <x v="0"/>
    <d v="2017-03-20T00:00:00"/>
    <n v="17872041.259999998"/>
    <n v="22362725.800999995"/>
    <n v="11451009.670979731"/>
    <n v="51685776.73197972"/>
    <n v="0"/>
    <s v="Ministry of Health and Child Care (MoHCC)"/>
    <s v=""/>
    <s v=""/>
    <s v=""/>
    <s v=""/>
    <s v="Standard"/>
    <s v="Compliant"/>
    <s v="Compliant"/>
    <s v="Compliant"/>
    <s v="N/A"/>
    <s v="ASP"/>
    <s v="Compliant"/>
    <x v="0"/>
    <n v="51685777"/>
    <n v="0"/>
    <n v="2343907"/>
    <n v="53685777"/>
    <n v="51685777"/>
    <s v="2017-2019-Zimbabwe-Malaria"/>
    <x v="0"/>
    <s v=""/>
    <s v="2017-2019-Zimbabwe"/>
    <s v="AC-00000"/>
    <s v="USD"/>
    <n v="1.1222085063404781"/>
    <n v="53685777"/>
    <n v="51685777"/>
    <n v="17872041.259999998"/>
    <n v="22362725.800999995"/>
    <n v="11451009.670979731"/>
    <n v="51685776.73197972"/>
    <n v="0"/>
    <n v="51685777"/>
    <n v="0"/>
    <n v="2343907"/>
    <s v="HI Afr 2"/>
    <x v="2"/>
    <d v="2017-07-20T00:00:00"/>
    <s v=""/>
    <s v=""/>
    <s v=""/>
    <x v="10"/>
    <d v="2017-10-13T00:00:00"/>
    <s v=""/>
    <s v=""/>
    <s v=""/>
    <x v="8"/>
    <d v="2017-03-20T00:00:00"/>
    <n v="6.9"/>
    <s v="AC-00000-Window 1"/>
    <x v="126"/>
    <x v="8"/>
    <s v="High Impact"/>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showDrill="0" rowGrandTotals="0" colGrandTotals="0" itemPrintTitles="1" createdVersion="5" indent="0" compact="0" compactData="0" multipleFieldFilters="0" rowHeaderCaption="Country">
  <location ref="A27:I252" firstHeaderRow="1" firstDataRow="1" firstDataCol="8" rowPageCount="2" colPageCount="1"/>
  <pivotFields count="75">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Review Approach" axis="axisRow" compact="0" outline="0" showAll="0" defaultSubtotal="0">
      <items count="7">
        <item x="4"/>
        <item x="0"/>
        <item x="1"/>
        <item x="2"/>
        <item x="6"/>
        <item x="3"/>
        <item x="5"/>
      </items>
      <extLst>
        <ext xmlns:x14="http://schemas.microsoft.com/office/spreadsheetml/2009/9/main" uri="{2946ED86-A175-432a-8AC1-64E0C546D7DE}">
          <x14:pivotField fillDownLabels="1"/>
        </ext>
      </extLst>
    </pivotField>
    <pivotField compact="0" outline="0" showAll="0" defaultSubtotal="0"/>
    <pivotField axis="axisPage" compact="0" outline="0" showAll="0" defaultSubtotal="0">
      <items count="2">
        <item x="0"/>
        <item x="1"/>
      </items>
    </pivotField>
    <pivotField compact="0" outline="0" showAll="0" defaultSubtotal="0"/>
    <pivotField compact="0" outline="0" showAll="0" defaultSubtotal="0"/>
    <pivotField compact="0" outline="0" showAll="0" defaultSubtotal="0"/>
    <pivotField axis="axisRow" compact="0" outline="0" showAll="0" defaultSubtotal="0">
      <items count="11">
        <item x="10"/>
        <item x="0"/>
        <item x="1"/>
        <item x="2"/>
        <item x="5"/>
        <item x="3"/>
        <item x="6"/>
        <item x="7"/>
        <item x="4"/>
        <item x="8"/>
        <item x="9"/>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2">
        <item x="0"/>
        <item h="1"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Global Fund region2" compact="0" outline="0" showAll="0" defaultSubtotal="0"/>
    <pivotField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name="GAC meeting date" axis="axisRow" compact="0" outline="0" showAll="0" defaultSubtotal="0">
      <items count="25">
        <item x="2"/>
        <item x="10"/>
        <item x="7"/>
        <item x="14"/>
        <item x="9"/>
        <item x="0"/>
        <item x="6"/>
        <item x="5"/>
        <item x="4"/>
        <item x="15"/>
        <item x="1"/>
        <item x="20"/>
        <item x="12"/>
        <item x="3"/>
        <item x="22"/>
        <item x="17"/>
        <item x="11"/>
        <item x="13"/>
        <item x="18"/>
        <item x="8"/>
        <item x="19"/>
        <item x="23"/>
        <item x="21"/>
        <item x="16"/>
        <item x="2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 compact="0" outline="0" showAll="0" defaultSubtotal="0"/>
    <pivotField name="Board approval date" axis="axisRow" compact="0" outline="0" showAll="0" defaultSubtotal="0">
      <items count="22">
        <item x="2"/>
        <item x="8"/>
        <item x="13"/>
        <item x="0"/>
        <item x="7"/>
        <item x="6"/>
        <item x="5"/>
        <item x="14"/>
        <item x="1"/>
        <item x="11"/>
        <item x="4"/>
        <item x="19"/>
        <item x="16"/>
        <item x="10"/>
        <item x="12"/>
        <item x="17"/>
        <item x="3"/>
        <item x="20"/>
        <item x="18"/>
        <item x="9"/>
        <item x="21"/>
        <item x="15"/>
      </items>
      <extLst>
        <ext xmlns:x14="http://schemas.microsoft.com/office/spreadsheetml/2009/9/main" uri="{2946ED86-A175-432a-8AC1-64E0C546D7DE}">
          <x14:pivotField fillDownLabels="1"/>
        </ext>
      </extLst>
    </pivotField>
    <pivotField compact="0" numFmtId="14" outline="0" showAll="0" defaultSubtotal="0"/>
    <pivotField dataField="1" compact="0" numFmtId="164" outline="0" showAll="0" defaultSubtotal="0"/>
    <pivotField compact="0" outline="0" showAll="0" defaultSubtotal="0"/>
    <pivotField axis="axisRow" compact="0" outline="0" showAll="0" sortType="ascending" defaultSubtotal="0">
      <items count="127">
        <item x="0"/>
        <item x="2"/>
        <item x="26"/>
        <item x="1"/>
        <item x="3"/>
        <item x="4"/>
        <item x="8"/>
        <item x="9"/>
        <item x="10"/>
        <item x="6"/>
        <item x="12"/>
        <item x="11"/>
        <item x="13"/>
        <item x="7"/>
        <item x="5"/>
        <item x="21"/>
        <item x="49"/>
        <item x="16"/>
        <item x="14"/>
        <item x="110"/>
        <item x="19"/>
        <item x="20"/>
        <item x="18"/>
        <item x="17"/>
        <item x="22"/>
        <item x="15"/>
        <item x="23"/>
        <item x="24"/>
        <item x="25"/>
        <item x="27"/>
        <item x="28"/>
        <item x="103"/>
        <item x="30"/>
        <item x="109"/>
        <item x="31"/>
        <item x="32"/>
        <item x="36"/>
        <item x="33"/>
        <item x="34"/>
        <item x="38"/>
        <item x="35"/>
        <item x="37"/>
        <item x="39"/>
        <item x="41"/>
        <item x="40"/>
        <item x="43"/>
        <item x="42"/>
        <item x="44"/>
        <item x="45"/>
        <item x="46"/>
        <item x="47"/>
        <item x="94"/>
        <item x="50"/>
        <item x="48"/>
        <item x="51"/>
        <item x="54"/>
        <item x="52"/>
        <item x="72"/>
        <item x="81"/>
        <item x="83"/>
        <item x="74"/>
        <item x="79"/>
        <item x="80"/>
        <item x="71"/>
        <item x="77"/>
        <item x="76"/>
        <item x="55"/>
        <item x="78"/>
        <item x="57"/>
        <item x="29"/>
        <item x="56"/>
        <item x="96"/>
        <item x="66"/>
        <item x="58"/>
        <item x="59"/>
        <item x="70"/>
        <item x="64"/>
        <item x="62"/>
        <item x="68"/>
        <item x="61"/>
        <item x="73"/>
        <item x="60"/>
        <item x="122"/>
        <item x="69"/>
        <item x="63"/>
        <item x="67"/>
        <item x="65"/>
        <item x="82"/>
        <item x="75"/>
        <item x="84"/>
        <item x="88"/>
        <item x="87"/>
        <item x="85"/>
        <item x="86"/>
        <item x="89"/>
        <item x="90"/>
        <item x="93"/>
        <item x="95"/>
        <item x="91"/>
        <item x="92"/>
        <item x="97"/>
        <item x="98"/>
        <item x="107"/>
        <item x="100"/>
        <item x="105"/>
        <item x="102"/>
        <item x="101"/>
        <item x="104"/>
        <item x="123"/>
        <item x="106"/>
        <item x="53"/>
        <item x="99"/>
        <item x="108"/>
        <item x="113"/>
        <item x="117"/>
        <item x="112"/>
        <item x="115"/>
        <item x="111"/>
        <item x="116"/>
        <item x="114"/>
        <item x="118"/>
        <item x="119"/>
        <item x="120"/>
        <item x="121"/>
        <item x="125"/>
        <item x="124"/>
        <item x="126"/>
      </items>
      <extLst>
        <ext xmlns:x14="http://schemas.microsoft.com/office/spreadsheetml/2009/9/main" uri="{2946ED86-A175-432a-8AC1-64E0C546D7DE}">
          <x14:pivotField fillDownLabels="1"/>
        </ext>
      </extLst>
    </pivotField>
    <pivotField name="Global Fund Region" axis="axisRow" compact="0" outline="0" showAll="0" defaultSubtotal="0">
      <items count="10">
        <item x="3"/>
        <item x="2"/>
        <item x="4"/>
        <item x="8"/>
        <item x="5"/>
        <item x="6"/>
        <item x="7"/>
        <item x="0"/>
        <item x="1"/>
        <item x="9"/>
      </items>
      <extLst>
        <ext xmlns:x14="http://schemas.microsoft.com/office/spreadsheetml/2009/9/main" uri="{2946ED86-A175-432a-8AC1-64E0C546D7DE}">
          <x14:pivotField fillDownLabels="1"/>
        </ext>
      </extLst>
    </pivotField>
    <pivotField compact="0" outline="0" showAll="0" defaultSubtotal="0"/>
    <pivotField axis="axisRow" compact="0" outline="0" showAll="0" defaultSubtotal="0">
      <items count="6">
        <item x="0"/>
        <item x="5"/>
        <item x="3"/>
        <item x="2"/>
        <item x="1"/>
        <item x="4"/>
      </items>
      <extLst>
        <ext xmlns:x14="http://schemas.microsoft.com/office/spreadsheetml/2009/9/main" uri="{2946ED86-A175-432a-8AC1-64E0C546D7DE}">
          <x14:pivotField fillDownLabels="1"/>
        </ext>
      </extLst>
    </pivotField>
  </pivotFields>
  <rowFields count="8">
    <field x="71"/>
    <field x="72"/>
    <field x="74"/>
    <field x="8"/>
    <field x="14"/>
    <field x="33"/>
    <field x="62"/>
    <field x="67"/>
  </rowFields>
  <rowItems count="225">
    <i>
      <x/>
      <x v="7"/>
      <x/>
      <x v="1"/>
      <x v="1"/>
      <x/>
      <x v="5"/>
      <x v="3"/>
    </i>
    <i r="2">
      <x v="3"/>
      <x v="2"/>
      <x v="2"/>
      <x/>
      <x v="5"/>
      <x v="3"/>
    </i>
    <i r="2">
      <x v="4"/>
      <x v="1"/>
      <x v="1"/>
      <x/>
      <x v="5"/>
      <x v="3"/>
    </i>
    <i>
      <x v="1"/>
      <x v="1"/>
      <x v="2"/>
      <x v="5"/>
      <x v="8"/>
      <x/>
      <x/>
      <x/>
    </i>
    <i>
      <x v="2"/>
      <x v="6"/>
      <x/>
      <x v="5"/>
      <x v="8"/>
      <x/>
      <x/>
      <x/>
    </i>
    <i>
      <x v="3"/>
      <x v="8"/>
      <x v="2"/>
      <x v="3"/>
      <x v="3"/>
      <x/>
      <x v="10"/>
      <x v="8"/>
    </i>
    <i r="2">
      <x v="4"/>
      <x v="3"/>
      <x v="3"/>
      <x/>
      <x v="10"/>
      <x v="8"/>
    </i>
    <i r="2">
      <x v="5"/>
      <x v="3"/>
      <x v="8"/>
      <x/>
      <x/>
      <x/>
    </i>
    <i>
      <x v="4"/>
      <x v="1"/>
      <x/>
      <x v="3"/>
      <x v="6"/>
      <x/>
      <x v="13"/>
      <x v="16"/>
    </i>
    <i r="2">
      <x v="3"/>
      <x v="1"/>
      <x v="4"/>
      <x/>
      <x v="13"/>
      <x v="10"/>
    </i>
    <i>
      <x v="5"/>
      <x v="1"/>
      <x/>
      <x v="3"/>
      <x v="3"/>
      <x/>
      <x v="8"/>
      <x v="6"/>
    </i>
    <i r="2">
      <x v="3"/>
      <x v="3"/>
      <x v="3"/>
      <x/>
      <x v="7"/>
      <x v="5"/>
    </i>
    <i>
      <x v="6"/>
      <x v="4"/>
      <x/>
      <x/>
      <x v="1"/>
      <x/>
      <x v="1"/>
      <x v="1"/>
    </i>
    <i r="2">
      <x v="3"/>
      <x/>
      <x v="1"/>
      <x/>
      <x v="1"/>
      <x v="1"/>
    </i>
    <i r="2">
      <x v="4"/>
      <x/>
      <x v="1"/>
      <x/>
      <x v="1"/>
      <x v="1"/>
    </i>
    <i>
      <x v="7"/>
      <x v="1"/>
      <x/>
      <x v="1"/>
      <x v="4"/>
      <x/>
      <x v="16"/>
      <x v="13"/>
    </i>
    <i r="2">
      <x v="3"/>
      <x v="1"/>
      <x v="4"/>
      <x/>
      <x v="16"/>
      <x v="13"/>
    </i>
    <i>
      <x v="8"/>
      <x v="5"/>
      <x v="2"/>
      <x v="5"/>
      <x v="5"/>
      <x/>
      <x v="16"/>
      <x v="13"/>
    </i>
    <i>
      <x v="9"/>
      <x/>
      <x/>
      <x v="1"/>
      <x v="1"/>
      <x/>
      <x v="2"/>
      <x v="1"/>
    </i>
    <i r="2">
      <x v="3"/>
      <x v="1"/>
      <x v="1"/>
      <x/>
      <x v="2"/>
      <x v="1"/>
    </i>
    <i r="2">
      <x v="4"/>
      <x v="1"/>
      <x v="1"/>
      <x/>
      <x v="2"/>
      <x v="1"/>
    </i>
    <i r="2">
      <x v="5"/>
      <x/>
      <x v="6"/>
      <x/>
      <x v="19"/>
      <x v="19"/>
    </i>
    <i>
      <x v="10"/>
      <x v="7"/>
      <x/>
      <x v="3"/>
      <x v="3"/>
      <x/>
      <x v="12"/>
      <x v="9"/>
    </i>
    <i r="2">
      <x v="3"/>
      <x v="3"/>
      <x v="3"/>
      <x/>
      <x v="12"/>
      <x v="9"/>
    </i>
    <i r="2">
      <x v="4"/>
      <x v="3"/>
      <x v="3"/>
      <x/>
      <x v="12"/>
      <x v="9"/>
    </i>
    <i>
      <x v="11"/>
      <x v="5"/>
      <x/>
      <x v="1"/>
      <x v="4"/>
      <x/>
      <x v="16"/>
      <x v="13"/>
    </i>
    <i r="2">
      <x v="3"/>
      <x v="1"/>
      <x v="7"/>
      <x/>
      <x/>
      <x/>
    </i>
    <i r="2">
      <x v="4"/>
      <x v="1"/>
      <x v="4"/>
      <x/>
      <x v="16"/>
      <x v="13"/>
    </i>
    <i>
      <x v="12"/>
      <x v="8"/>
      <x v="2"/>
      <x v="1"/>
      <x v="4"/>
      <x/>
      <x v="17"/>
      <x v="14"/>
    </i>
    <i r="2">
      <x v="4"/>
      <x v="5"/>
      <x v="6"/>
      <x/>
      <x v="16"/>
      <x v="13"/>
    </i>
    <i>
      <x v="13"/>
      <x v="2"/>
      <x/>
      <x v="1"/>
      <x v="1"/>
      <x/>
      <x v="4"/>
      <x v="3"/>
    </i>
    <i r="2">
      <x v="3"/>
      <x v="1"/>
      <x v="1"/>
      <x/>
      <x v="1"/>
      <x v="1"/>
    </i>
    <i r="2">
      <x v="4"/>
      <x v="1"/>
      <x v="1"/>
      <x/>
      <x v="4"/>
      <x v="3"/>
    </i>
    <i>
      <x v="14"/>
      <x/>
      <x/>
      <x v="1"/>
      <x v="1"/>
      <x/>
      <x v="6"/>
      <x v="4"/>
    </i>
    <i r="2">
      <x v="3"/>
      <x v="1"/>
      <x v="1"/>
      <x/>
      <x v="6"/>
      <x v="4"/>
    </i>
    <i r="2">
      <x v="4"/>
      <x v="1"/>
      <x v="1"/>
      <x/>
      <x v="6"/>
      <x v="4"/>
    </i>
    <i>
      <x v="15"/>
      <x/>
      <x v="1"/>
      <x v="1"/>
      <x v="1"/>
      <x/>
      <x v="4"/>
      <x v="3"/>
    </i>
    <i>
      <x v="16"/>
      <x v="4"/>
      <x/>
      <x/>
      <x v="2"/>
      <x/>
      <x v="4"/>
      <x v="3"/>
    </i>
    <i r="2">
      <x v="3"/>
      <x/>
      <x v="2"/>
      <x/>
      <x v="4"/>
      <x v="3"/>
    </i>
    <i>
      <x v="17"/>
      <x/>
      <x v="2"/>
      <x v="3"/>
      <x v="3"/>
      <x/>
      <x v="7"/>
      <x v="5"/>
    </i>
    <i r="2">
      <x v="4"/>
      <x v="1"/>
      <x v="1"/>
      <x/>
      <x v="4"/>
      <x v="3"/>
    </i>
    <i>
      <x v="18"/>
      <x/>
      <x v="2"/>
      <x v="2"/>
      <x v="2"/>
      <x/>
      <x v="7"/>
      <x v="5"/>
    </i>
    <i r="2">
      <x v="4"/>
      <x v="1"/>
      <x v="1"/>
      <x/>
      <x v="7"/>
      <x v="5"/>
    </i>
    <i>
      <x v="19"/>
      <x/>
      <x v="1"/>
      <x v="2"/>
      <x v="6"/>
      <x/>
      <x v="19"/>
      <x v="19"/>
    </i>
    <i r="2">
      <x v="4"/>
      <x v="1"/>
      <x v="1"/>
      <x/>
      <x v="12"/>
      <x v="9"/>
    </i>
    <i>
      <x v="20"/>
      <x v="5"/>
      <x/>
      <x v="1"/>
      <x v="6"/>
      <x/>
      <x v="23"/>
      <x v="21"/>
    </i>
    <i>
      <x v="21"/>
      <x v="8"/>
      <x/>
      <x v="1"/>
      <x v="4"/>
      <x/>
      <x v="17"/>
      <x v="14"/>
    </i>
    <i r="2">
      <x v="3"/>
      <x v="1"/>
      <x v="4"/>
      <x/>
      <x v="15"/>
      <x v="12"/>
    </i>
    <i r="2">
      <x v="4"/>
      <x v="1"/>
      <x v="4"/>
      <x/>
      <x v="17"/>
      <x v="14"/>
    </i>
    <i>
      <x v="22"/>
      <x/>
      <x v="2"/>
      <x v="3"/>
      <x v="2"/>
      <x/>
      <x v="9"/>
      <x v="7"/>
    </i>
    <i r="2">
      <x v="4"/>
      <x/>
      <x v="2"/>
      <x/>
      <x v="9"/>
      <x v="7"/>
    </i>
    <i>
      <x v="23"/>
      <x v="2"/>
      <x v="2"/>
      <x v="3"/>
      <x v="1"/>
      <x/>
      <x v="3"/>
      <x v="2"/>
    </i>
    <i r="2">
      <x v="4"/>
      <x v="1"/>
      <x v="1"/>
      <x/>
      <x v="3"/>
      <x v="2"/>
    </i>
    <i>
      <x v="24"/>
      <x v="5"/>
      <x/>
      <x v="5"/>
      <x v="3"/>
      <x/>
      <x v="10"/>
      <x v="8"/>
    </i>
    <i>
      <x v="25"/>
      <x v="2"/>
      <x/>
      <x/>
      <x v="2"/>
      <x/>
      <x v="4"/>
      <x v="3"/>
    </i>
    <i r="2">
      <x v="3"/>
      <x v="1"/>
      <x v="1"/>
      <x/>
      <x v="2"/>
      <x v="1"/>
    </i>
    <i r="2">
      <x v="4"/>
      <x v="1"/>
      <x v="1"/>
      <x/>
      <x v="4"/>
      <x v="3"/>
    </i>
    <i>
      <x v="26"/>
      <x v="5"/>
      <x/>
      <x v="5"/>
      <x v="1"/>
      <x/>
      <x v="2"/>
      <x v="1"/>
    </i>
    <i>
      <x v="27"/>
      <x v="6"/>
      <x v="2"/>
      <x v="3"/>
      <x v="4"/>
      <x/>
      <x v="13"/>
      <x v="10"/>
    </i>
    <i r="2">
      <x v="4"/>
      <x v="3"/>
      <x v="4"/>
      <x/>
      <x v="13"/>
      <x v="10"/>
    </i>
    <i>
      <x v="28"/>
      <x v="5"/>
      <x/>
      <x v="1"/>
      <x v="4"/>
      <x/>
      <x v="17"/>
      <x v="14"/>
    </i>
    <i r="2">
      <x v="3"/>
      <x v="5"/>
      <x v="5"/>
      <x/>
      <x v="18"/>
      <x v="15"/>
    </i>
    <i>
      <x v="29"/>
      <x v="5"/>
      <x/>
      <x v="1"/>
      <x v="5"/>
      <x/>
      <x/>
      <x/>
    </i>
    <i>
      <x v="30"/>
      <x v="6"/>
      <x v="2"/>
      <x v="6"/>
      <x v="9"/>
      <x/>
      <x v="20"/>
      <x v="16"/>
    </i>
    <i>
      <x v="31"/>
      <x v="5"/>
      <x/>
      <x v="3"/>
      <x v="5"/>
      <x/>
      <x v="16"/>
      <x v="13"/>
    </i>
    <i r="2">
      <x v="3"/>
      <x v="4"/>
      <x v="4"/>
      <x/>
      <x v="15"/>
      <x v="12"/>
    </i>
    <i>
      <x v="32"/>
      <x v="6"/>
      <x/>
      <x v="2"/>
      <x v="2"/>
      <x/>
      <x v="4"/>
      <x v="3"/>
    </i>
    <i r="2">
      <x v="3"/>
      <x v="2"/>
      <x v="2"/>
      <x/>
      <x v="4"/>
      <x v="3"/>
    </i>
    <i r="2">
      <x v="4"/>
      <x v="1"/>
      <x v="1"/>
      <x/>
      <x v="2"/>
      <x v="1"/>
    </i>
    <i>
      <x v="33"/>
      <x v="8"/>
      <x v="2"/>
      <x v="3"/>
      <x v="3"/>
      <x/>
      <x v="10"/>
      <x v="8"/>
    </i>
    <i r="2">
      <x v="4"/>
      <x v="1"/>
      <x v="1"/>
      <x/>
      <x v="2"/>
      <x v="1"/>
    </i>
    <i>
      <x v="34"/>
      <x v="3"/>
      <x v="2"/>
      <x/>
      <x v="2"/>
      <x/>
      <x v="4"/>
      <x v="3"/>
    </i>
    <i r="2">
      <x v="4"/>
      <x/>
      <x v="2"/>
      <x/>
      <x v="3"/>
      <x v="2"/>
    </i>
    <i r="2">
      <x v="5"/>
      <x/>
      <x v="3"/>
      <x/>
      <x v="6"/>
      <x v="4"/>
    </i>
    <i>
      <x v="35"/>
      <x/>
      <x v="3"/>
      <x/>
      <x v="10"/>
      <x/>
      <x v="22"/>
      <x v="18"/>
    </i>
    <i>
      <x v="36"/>
      <x v="9"/>
      <x v="2"/>
      <x v="1"/>
      <x v="1"/>
      <x/>
      <x v="4"/>
      <x v="3"/>
    </i>
    <i r="2">
      <x v="4"/>
      <x v="1"/>
      <x v="1"/>
      <x/>
      <x v="10"/>
      <x v="8"/>
    </i>
    <i>
      <x v="37"/>
      <x v="1"/>
      <x/>
      <x v="1"/>
      <x v="6"/>
      <x/>
      <x v="22"/>
      <x v="18"/>
    </i>
    <i r="2">
      <x v="3"/>
      <x v="1"/>
      <x v="6"/>
      <x/>
      <x/>
      <x/>
    </i>
    <i>
      <x v="38"/>
      <x v="2"/>
      <x v="2"/>
      <x v="3"/>
      <x v="2"/>
      <x/>
      <x v="7"/>
      <x v="5"/>
    </i>
    <i r="2">
      <x v="4"/>
      <x v="3"/>
      <x v="2"/>
      <x/>
      <x v="7"/>
      <x v="5"/>
    </i>
    <i>
      <x v="39"/>
      <x v="5"/>
      <x/>
      <x/>
      <x v="4"/>
      <x/>
      <x v="14"/>
      <x v="11"/>
    </i>
    <i r="2">
      <x v="3"/>
      <x/>
      <x v="6"/>
      <x/>
      <x v="20"/>
      <x v="16"/>
    </i>
    <i r="2">
      <x v="4"/>
      <x/>
      <x v="5"/>
      <x/>
      <x v="16"/>
      <x v="13"/>
    </i>
    <i>
      <x v="40"/>
      <x v="9"/>
      <x/>
      <x v="1"/>
      <x v="1"/>
      <x/>
      <x v="7"/>
      <x v="5"/>
    </i>
    <i r="2">
      <x v="3"/>
      <x v="2"/>
      <x v="2"/>
      <x/>
      <x v="7"/>
      <x v="5"/>
    </i>
    <i r="2">
      <x v="4"/>
      <x v="1"/>
      <x v="1"/>
      <x/>
      <x v="2"/>
      <x v="1"/>
    </i>
    <i>
      <x v="41"/>
      <x v="9"/>
      <x v="2"/>
      <x v="1"/>
      <x v="1"/>
      <x/>
      <x v="2"/>
      <x v="1"/>
    </i>
    <i r="2">
      <x v="4"/>
      <x v="1"/>
      <x v="1"/>
      <x/>
      <x v="2"/>
      <x v="1"/>
    </i>
    <i>
      <x v="42"/>
      <x v="5"/>
      <x/>
      <x v="1"/>
      <x v="1"/>
      <x/>
      <x v="6"/>
      <x v="4"/>
    </i>
    <i r="2">
      <x v="3"/>
      <x v="1"/>
      <x v="5"/>
      <x/>
      <x v="16"/>
      <x v="13"/>
    </i>
    <i r="2">
      <x v="4"/>
      <x v="1"/>
      <x v="8"/>
      <x/>
      <x/>
      <x/>
    </i>
    <i>
      <x v="43"/>
      <x v="5"/>
      <x v="2"/>
      <x v="1"/>
      <x v="1"/>
      <x/>
      <x v="4"/>
      <x v="3"/>
    </i>
    <i r="2">
      <x v="4"/>
      <x v="1"/>
      <x v="1"/>
      <x/>
      <x v="4"/>
      <x v="3"/>
    </i>
    <i>
      <x v="44"/>
      <x v="5"/>
      <x/>
      <x v="1"/>
      <x v="6"/>
      <x/>
      <x v="23"/>
      <x v="21"/>
    </i>
    <i r="2">
      <x v="3"/>
      <x v="1"/>
      <x v="6"/>
      <x/>
      <x v="23"/>
      <x v="21"/>
    </i>
    <i r="2">
      <x v="4"/>
      <x v="1"/>
      <x v="1"/>
      <x/>
      <x v="4"/>
      <x v="3"/>
    </i>
    <i>
      <x v="45"/>
      <x v="4"/>
      <x/>
      <x v="4"/>
      <x v="2"/>
      <x/>
      <x v="6"/>
      <x v="4"/>
    </i>
    <i r="2">
      <x v="3"/>
      <x v="4"/>
      <x v="2"/>
      <x/>
      <x v="7"/>
      <x v="5"/>
    </i>
    <i r="2">
      <x v="4"/>
      <x/>
      <x v="2"/>
      <x/>
      <x v="6"/>
      <x v="4"/>
    </i>
    <i>
      <x v="46"/>
      <x v="4"/>
      <x v="2"/>
      <x/>
      <x v="2"/>
      <x/>
      <x v="6"/>
      <x v="4"/>
    </i>
    <i r="2">
      <x v="4"/>
      <x v="1"/>
      <x v="1"/>
      <x/>
      <x v="3"/>
      <x v="2"/>
    </i>
    <i>
      <x v="47"/>
      <x v="7"/>
      <x/>
      <x v="1"/>
      <x v="1"/>
      <x/>
      <x v="3"/>
      <x v="2"/>
    </i>
    <i>
      <x v="48"/>
      <x v="5"/>
      <x/>
      <x v="1"/>
      <x v="4"/>
      <x/>
      <x v="17"/>
      <x v="14"/>
    </i>
    <i>
      <x v="49"/>
      <x v="1"/>
      <x/>
      <x v="3"/>
      <x v="2"/>
      <x/>
      <x v="4"/>
      <x v="3"/>
    </i>
    <i r="2">
      <x v="3"/>
      <x v="4"/>
      <x v="7"/>
      <x/>
      <x v="23"/>
      <x v="21"/>
    </i>
    <i>
      <x v="50"/>
      <x v="3"/>
      <x v="2"/>
      <x/>
      <x v="2"/>
      <x/>
      <x v="4"/>
      <x v="3"/>
    </i>
    <i r="2">
      <x v="4"/>
      <x/>
      <x v="2"/>
      <x/>
      <x v="4"/>
      <x v="3"/>
    </i>
    <i>
      <x v="51"/>
      <x v="7"/>
      <x v="3"/>
      <x v="3"/>
      <x v="3"/>
      <x/>
      <x v="23"/>
      <x/>
    </i>
    <i r="2">
      <x v="4"/>
      <x v="3"/>
      <x v="2"/>
      <x/>
      <x v="23"/>
      <x/>
    </i>
    <i>
      <x v="52"/>
      <x v="1"/>
      <x/>
      <x v="5"/>
      <x v="2"/>
      <x/>
      <x v="7"/>
      <x v="5"/>
    </i>
    <i r="2">
      <x v="3"/>
      <x v="1"/>
      <x v="5"/>
      <x/>
      <x v="17"/>
      <x v="14"/>
    </i>
    <i>
      <x v="53"/>
      <x v="1"/>
      <x v="2"/>
      <x v="1"/>
      <x v="1"/>
      <x/>
      <x v="10"/>
      <x v="8"/>
    </i>
    <i>
      <x v="54"/>
      <x v="7"/>
      <x/>
      <x v="3"/>
      <x v="2"/>
      <x/>
      <x v="4"/>
      <x v="3"/>
    </i>
    <i r="2">
      <x v="3"/>
      <x v="3"/>
      <x v="1"/>
      <x/>
      <x v="2"/>
      <x v="1"/>
    </i>
    <i>
      <x v="55"/>
      <x v="8"/>
      <x v="2"/>
      <x v="1"/>
      <x v="1"/>
      <x/>
      <x v="12"/>
      <x v="9"/>
    </i>
    <i>
      <x v="56"/>
      <x v="9"/>
      <x v="2"/>
      <x v="2"/>
      <x v="2"/>
      <x/>
      <x v="4"/>
      <x v="3"/>
    </i>
    <i r="2">
      <x v="4"/>
      <x v="1"/>
      <x v="1"/>
      <x/>
      <x v="4"/>
      <x v="3"/>
    </i>
    <i>
      <x v="57"/>
      <x v="8"/>
      <x/>
      <x v="1"/>
      <x v="1"/>
      <x/>
      <x v="4"/>
      <x v="3"/>
    </i>
    <i r="2">
      <x v="3"/>
      <x v="1"/>
      <x v="1"/>
      <x/>
      <x v="4"/>
      <x v="3"/>
    </i>
    <i r="2">
      <x v="4"/>
      <x/>
      <x v="4"/>
      <x/>
      <x v="13"/>
      <x v="10"/>
    </i>
    <i>
      <x v="58"/>
      <x v="8"/>
      <x v="2"/>
      <x v="3"/>
      <x v="1"/>
      <x/>
      <x v="2"/>
      <x v="1"/>
    </i>
    <i r="2">
      <x v="4"/>
      <x/>
      <x v="2"/>
      <x/>
      <x v="2"/>
      <x v="1"/>
    </i>
    <i>
      <x v="59"/>
      <x v="7"/>
      <x/>
      <x v="5"/>
      <x v="7"/>
      <x/>
      <x v="24"/>
      <x v="20"/>
    </i>
    <i>
      <x v="60"/>
      <x v="2"/>
      <x v="2"/>
      <x v="1"/>
      <x v="1"/>
      <x/>
      <x v="4"/>
      <x v="3"/>
    </i>
    <i r="2">
      <x v="4"/>
      <x v="2"/>
      <x v="5"/>
      <x/>
      <x v="17"/>
      <x v="14"/>
    </i>
    <i>
      <x v="61"/>
      <x v="6"/>
      <x/>
      <x v="2"/>
      <x v="6"/>
      <x/>
      <x v="24"/>
      <x v="20"/>
    </i>
    <i r="2">
      <x v="3"/>
      <x v="2"/>
      <x v="6"/>
      <x/>
      <x v="24"/>
      <x v="20"/>
    </i>
    <i r="2">
      <x v="4"/>
      <x v="2"/>
      <x v="5"/>
      <x/>
      <x v="24"/>
      <x v="20"/>
    </i>
    <i>
      <x v="62"/>
      <x v="8"/>
      <x/>
      <x v="3"/>
      <x v="1"/>
      <x/>
      <x v="2"/>
      <x v="1"/>
    </i>
    <i>
      <x v="63"/>
      <x v="1"/>
      <x/>
      <x v="1"/>
      <x v="1"/>
      <x/>
      <x v="3"/>
      <x v="2"/>
    </i>
    <i r="2">
      <x v="3"/>
      <x v="1"/>
      <x v="1"/>
      <x/>
      <x v="3"/>
      <x v="2"/>
    </i>
    <i>
      <x v="64"/>
      <x v="7"/>
      <x/>
      <x v="1"/>
      <x v="1"/>
      <x/>
      <x v="2"/>
      <x v="1"/>
    </i>
    <i r="2">
      <x v="3"/>
      <x v="3"/>
      <x v="2"/>
      <x/>
      <x v="3"/>
      <x v="2"/>
    </i>
    <i>
      <x v="65"/>
      <x v="1"/>
      <x/>
      <x v="4"/>
      <x v="4"/>
      <x/>
      <x v="16"/>
      <x v="13"/>
    </i>
    <i>
      <x v="66"/>
      <x v="6"/>
      <x/>
      <x v="4"/>
      <x v="2"/>
      <x/>
      <x v="6"/>
      <x v="4"/>
    </i>
    <i r="2">
      <x v="3"/>
      <x v="4"/>
      <x v="2"/>
      <x/>
      <x v="6"/>
      <x v="4"/>
    </i>
    <i>
      <x v="67"/>
      <x v="3"/>
      <x v="2"/>
      <x/>
      <x v="2"/>
      <x/>
      <x v="4"/>
      <x v="3"/>
    </i>
    <i r="2">
      <x v="4"/>
      <x v="1"/>
      <x v="1"/>
      <x/>
      <x v="2"/>
      <x v="1"/>
    </i>
    <i>
      <x v="70"/>
      <x v="5"/>
      <x v="2"/>
      <x v="1"/>
      <x v="5"/>
      <x/>
      <x v="20"/>
      <x v="16"/>
    </i>
    <i>
      <x v="71"/>
      <x v="4"/>
      <x v="4"/>
      <x/>
      <x v="1"/>
      <x/>
      <x v="5"/>
      <x v="3"/>
    </i>
    <i>
      <x v="80"/>
      <x v="6"/>
      <x v="1"/>
      <x v="2"/>
      <x v="6"/>
      <x/>
      <x v="17"/>
      <x v="14"/>
    </i>
    <i>
      <x v="87"/>
      <x v="7"/>
      <x v="2"/>
      <x v="1"/>
      <x v="1"/>
      <x/>
      <x v="5"/>
      <x v="3"/>
    </i>
    <i r="2">
      <x v="4"/>
      <x v="1"/>
      <x v="1"/>
      <x/>
      <x v="5"/>
      <x v="3"/>
    </i>
    <i>
      <x v="88"/>
      <x v="4"/>
      <x v="2"/>
      <x/>
      <x/>
      <x/>
      <x v="3"/>
      <x v="2"/>
    </i>
    <i>
      <x v="89"/>
      <x v="8"/>
      <x v="2"/>
      <x v="3"/>
      <x v="2"/>
      <x/>
      <x v="7"/>
      <x v="5"/>
    </i>
    <i r="2">
      <x v="4"/>
      <x v="3"/>
      <x v="3"/>
      <x/>
      <x v="7"/>
      <x v="5"/>
    </i>
    <i>
      <x v="90"/>
      <x v="7"/>
      <x/>
      <x/>
      <x v="3"/>
      <x/>
      <x v="8"/>
      <x v="6"/>
    </i>
    <i r="2">
      <x v="3"/>
      <x/>
      <x v="3"/>
      <x/>
      <x v="8"/>
      <x v="6"/>
    </i>
    <i r="2">
      <x v="4"/>
      <x/>
      <x v="3"/>
      <x/>
      <x v="8"/>
      <x v="6"/>
    </i>
    <i>
      <x v="91"/>
      <x v="5"/>
      <x/>
      <x v="1"/>
      <x v="1"/>
      <x/>
      <x v="4"/>
      <x v="3"/>
    </i>
    <i r="2">
      <x v="3"/>
      <x v="1"/>
      <x v="5"/>
      <x/>
      <x v="16"/>
      <x v="13"/>
    </i>
    <i r="2">
      <x v="4"/>
      <x v="3"/>
      <x v="5"/>
      <x/>
      <x v="18"/>
      <x v="15"/>
    </i>
    <i>
      <x v="92"/>
      <x v="9"/>
      <x/>
      <x v="1"/>
      <x v="1"/>
      <x/>
      <x v="3"/>
      <x v="2"/>
    </i>
    <i r="2">
      <x v="1"/>
      <x v="2"/>
      <x v="5"/>
      <x/>
      <x v="16"/>
      <x v="13"/>
    </i>
    <i r="2">
      <x v="4"/>
      <x v="1"/>
      <x v="1"/>
      <x/>
      <x v="4"/>
      <x v="3"/>
    </i>
    <i>
      <x v="93"/>
      <x v="2"/>
      <x/>
      <x/>
      <x v="6"/>
      <x/>
      <x v="17"/>
      <x v="14"/>
    </i>
    <i r="2">
      <x v="3"/>
      <x/>
      <x v="5"/>
      <x/>
      <x v="17"/>
      <x v="14"/>
    </i>
    <i r="2">
      <x v="4"/>
      <x/>
      <x v="1"/>
      <x/>
      <x v="6"/>
      <x v="4"/>
    </i>
    <i>
      <x v="94"/>
      <x v="4"/>
      <x/>
      <x/>
      <x v="2"/>
      <x/>
      <x v="6"/>
      <x v="4"/>
    </i>
    <i r="2">
      <x v="3"/>
      <x/>
      <x v="3"/>
      <x/>
      <x v="7"/>
      <x v="5"/>
    </i>
    <i r="2">
      <x v="4"/>
      <x v="1"/>
      <x v="1"/>
      <x/>
      <x v="2"/>
      <x v="1"/>
    </i>
    <i>
      <x v="95"/>
      <x v="5"/>
      <x v="2"/>
      <x v="5"/>
      <x v="5"/>
      <x/>
      <x v="16"/>
      <x v="13"/>
    </i>
    <i>
      <x v="96"/>
      <x v="7"/>
      <x v="2"/>
      <x v="3"/>
      <x v="2"/>
      <x/>
      <x v="7"/>
      <x v="5"/>
    </i>
    <i r="2">
      <x v="4"/>
      <x v="1"/>
      <x v="1"/>
      <x/>
      <x v="1"/>
      <x v="1"/>
    </i>
    <i>
      <x v="97"/>
      <x v="5"/>
      <x/>
      <x v="1"/>
      <x v="1"/>
      <x/>
      <x v="7"/>
      <x v="5"/>
    </i>
    <i r="2">
      <x v="3"/>
      <x v="5"/>
      <x v="4"/>
      <x/>
      <x v="16"/>
      <x v="13"/>
    </i>
    <i>
      <x v="98"/>
      <x v="5"/>
      <x/>
      <x v="1"/>
      <x v="6"/>
      <x/>
      <x v="22"/>
      <x v="18"/>
    </i>
    <i r="2">
      <x v="3"/>
      <x v="3"/>
      <x v="6"/>
      <x/>
      <x v="22"/>
      <x v="18"/>
    </i>
    <i>
      <x v="99"/>
      <x v="4"/>
      <x/>
      <x/>
      <x v="1"/>
      <x/>
      <x v="1"/>
      <x v="1"/>
    </i>
    <i r="2">
      <x v="3"/>
      <x/>
      <x v="1"/>
      <x/>
      <x v="1"/>
      <x v="1"/>
    </i>
    <i r="2">
      <x v="4"/>
      <x v="1"/>
      <x v="1"/>
      <x/>
      <x v="1"/>
      <x v="1"/>
    </i>
    <i>
      <x v="100"/>
      <x v="1"/>
      <x v="3"/>
      <x v="5"/>
      <x v="5"/>
      <x/>
      <x v="15"/>
      <x v="12"/>
    </i>
    <i>
      <x v="101"/>
      <x v="8"/>
      <x v="2"/>
      <x v="4"/>
      <x v="1"/>
      <x/>
      <x v="7"/>
      <x v="5"/>
    </i>
    <i r="2">
      <x v="4"/>
      <x v="4"/>
      <x v="3"/>
      <x/>
      <x v="7"/>
      <x v="5"/>
    </i>
    <i>
      <x v="102"/>
      <x/>
      <x v="1"/>
      <x v="3"/>
      <x v="2"/>
      <x/>
      <x v="4"/>
      <x v="3"/>
    </i>
    <i>
      <x v="103"/>
      <x v="9"/>
      <x/>
      <x v="1"/>
      <x v="1"/>
      <x/>
      <x v="3"/>
      <x v="2"/>
    </i>
    <i r="2">
      <x v="3"/>
      <x/>
      <x v="3"/>
      <x/>
      <x v="7"/>
      <x v="5"/>
    </i>
    <i r="2">
      <x v="4"/>
      <x v="1"/>
      <x v="1"/>
      <x/>
      <x v="7"/>
      <x v="5"/>
    </i>
    <i>
      <x v="104"/>
      <x v="1"/>
      <x/>
      <x v="6"/>
      <x v="5"/>
      <x/>
      <x v="22"/>
      <x v="18"/>
    </i>
    <i>
      <x v="105"/>
      <x v="9"/>
      <x/>
      <x v="1"/>
      <x v="1"/>
      <x/>
      <x v="3"/>
      <x v="2"/>
    </i>
    <i r="2">
      <x v="3"/>
      <x v="1"/>
      <x v="1"/>
      <x/>
      <x v="10"/>
      <x v="8"/>
    </i>
    <i r="2">
      <x v="4"/>
      <x v="1"/>
      <x v="1"/>
      <x/>
      <x v="10"/>
      <x v="8"/>
    </i>
    <i r="2">
      <x v="5"/>
      <x v="1"/>
      <x v="1"/>
      <x/>
      <x v="10"/>
      <x v="8"/>
    </i>
    <i>
      <x v="106"/>
      <x v="7"/>
      <x v="3"/>
      <x v="1"/>
      <x v="1"/>
      <x/>
      <x v="4"/>
      <x v="3"/>
    </i>
    <i r="2">
      <x v="4"/>
      <x v="1"/>
      <x v="1"/>
      <x/>
      <x v="4"/>
      <x v="3"/>
    </i>
    <i>
      <x v="107"/>
      <x v="6"/>
      <x/>
      <x v="2"/>
      <x v="2"/>
      <x/>
      <x v="4"/>
      <x v="3"/>
    </i>
    <i r="2">
      <x v="3"/>
      <x v="2"/>
      <x v="2"/>
      <x/>
      <x v="4"/>
      <x v="3"/>
    </i>
    <i r="2">
      <x v="4"/>
      <x v="1"/>
      <x v="1"/>
      <x/>
      <x v="2"/>
      <x v="1"/>
    </i>
    <i>
      <x v="108"/>
      <x v="3"/>
      <x v="2"/>
      <x/>
      <x v="6"/>
      <x/>
      <x v="19"/>
      <x v="19"/>
    </i>
    <i>
      <x v="109"/>
      <x v="6"/>
      <x/>
      <x v="2"/>
      <x v="2"/>
      <x/>
      <x v="6"/>
      <x v="4"/>
    </i>
    <i r="2">
      <x v="3"/>
      <x v="2"/>
      <x v="2"/>
      <x/>
      <x v="6"/>
      <x v="4"/>
    </i>
    <i r="2">
      <x v="4"/>
      <x v="2"/>
      <x v="2"/>
      <x/>
      <x v="6"/>
      <x v="4"/>
    </i>
    <i>
      <x v="110"/>
      <x v="7"/>
      <x/>
      <x v="3"/>
      <x v="4"/>
      <x/>
      <x v="17"/>
      <x v="14"/>
    </i>
    <i r="2">
      <x v="3"/>
      <x v="1"/>
      <x v="4"/>
      <x/>
      <x v="16"/>
      <x v="13"/>
    </i>
    <i r="2">
      <x v="4"/>
      <x v="5"/>
      <x v="5"/>
      <x/>
      <x v="18"/>
      <x v="15"/>
    </i>
    <i>
      <x v="111"/>
      <x v="6"/>
      <x v="1"/>
      <x v="1"/>
      <x v="1"/>
      <x/>
      <x v="3"/>
      <x v="2"/>
    </i>
    <i>
      <x v="112"/>
      <x v="5"/>
      <x v="2"/>
      <x v="5"/>
      <x v="4"/>
      <x/>
      <x v="13"/>
      <x v="10"/>
    </i>
    <i r="2">
      <x v="4"/>
      <x v="1"/>
      <x v="1"/>
      <x/>
      <x v="2"/>
      <x v="1"/>
    </i>
    <i>
      <x v="113"/>
      <x v="1"/>
      <x/>
      <x v="3"/>
      <x v="2"/>
      <x/>
      <x v="7"/>
      <x v="5"/>
    </i>
    <i r="2">
      <x v="3"/>
      <x v="3"/>
      <x v="2"/>
      <x/>
      <x v="8"/>
      <x v="6"/>
    </i>
    <i>
      <x v="114"/>
      <x v="3"/>
      <x v="2"/>
      <x/>
      <x v="2"/>
      <x/>
      <x v="6"/>
      <x v="4"/>
    </i>
    <i r="2">
      <x v="4"/>
      <x/>
      <x v="2"/>
      <x/>
      <x v="4"/>
      <x v="2"/>
    </i>
    <i r="2">
      <x v="5"/>
      <x/>
      <x v="3"/>
      <x/>
      <x v="8"/>
      <x v="6"/>
    </i>
    <i>
      <x v="115"/>
      <x v="4"/>
      <x v="2"/>
      <x/>
      <x v="3"/>
      <x/>
      <x v="5"/>
      <x v="3"/>
    </i>
    <i>
      <x v="116"/>
      <x v="7"/>
      <x/>
      <x v="3"/>
      <x v="2"/>
      <x/>
      <x v="7"/>
      <x v="5"/>
    </i>
    <i r="2">
      <x v="3"/>
      <x v="1"/>
      <x v="1"/>
      <x/>
      <x v="3"/>
      <x v="2"/>
    </i>
    <i r="2">
      <x v="4"/>
      <x v="3"/>
      <x v="2"/>
      <x/>
      <x v="4"/>
      <x v="3"/>
    </i>
    <i>
      <x v="117"/>
      <x/>
      <x v="2"/>
      <x v="1"/>
      <x v="1"/>
      <x/>
      <x v="3"/>
      <x v="2"/>
    </i>
    <i r="2">
      <x v="4"/>
      <x v="1"/>
      <x v="1"/>
      <x/>
      <x v="3"/>
      <x v="2"/>
    </i>
    <i>
      <x v="118"/>
      <x v="6"/>
      <x/>
      <x v="3"/>
      <x v="4"/>
      <x/>
      <x v="15"/>
      <x v="12"/>
    </i>
    <i>
      <x v="119"/>
      <x v="1"/>
      <x v="3"/>
      <x v="5"/>
      <x v="3"/>
      <x/>
      <x v="10"/>
      <x v="8"/>
    </i>
    <i>
      <x v="120"/>
      <x v="3"/>
      <x v="2"/>
      <x/>
      <x v="1"/>
      <x/>
      <x v="2"/>
      <x v="1"/>
    </i>
    <i r="2">
      <x v="4"/>
      <x/>
      <x v="1"/>
      <x/>
      <x v="2"/>
      <x v="1"/>
    </i>
    <i>
      <x v="121"/>
      <x v="1"/>
      <x v="2"/>
      <x/>
      <x v="2"/>
      <x/>
      <x v="4"/>
      <x v="3"/>
    </i>
    <i>
      <x v="122"/>
      <x v="1"/>
      <x/>
      <x v="1"/>
      <x v="1"/>
      <x/>
      <x v="10"/>
      <x v="8"/>
    </i>
    <i r="2">
      <x v="3"/>
      <x v="1"/>
      <x v="1"/>
      <x/>
      <x v="10"/>
      <x v="8"/>
    </i>
    <i>
      <x v="123"/>
      <x v="4"/>
      <x/>
      <x/>
      <x v="2"/>
      <x/>
      <x v="3"/>
      <x v="2"/>
    </i>
    <i r="2">
      <x v="3"/>
      <x/>
      <x v="2"/>
      <x/>
      <x v="3"/>
      <x v="2"/>
    </i>
    <i>
      <x v="124"/>
      <x v="3"/>
      <x v="2"/>
      <x/>
      <x v="2"/>
      <x/>
      <x v="4"/>
      <x v="3"/>
    </i>
    <i r="2">
      <x v="4"/>
      <x/>
      <x v="2"/>
      <x/>
      <x v="4"/>
      <x v="3"/>
    </i>
    <i>
      <x v="125"/>
      <x v="3"/>
      <x v="2"/>
      <x v="1"/>
      <x v="1"/>
      <x/>
      <x v="3"/>
      <x v="2"/>
    </i>
    <i r="2">
      <x v="4"/>
      <x v="1"/>
      <x v="1"/>
      <x/>
      <x v="3"/>
      <x v="2"/>
    </i>
    <i>
      <x v="126"/>
      <x v="3"/>
      <x v="2"/>
      <x/>
      <x v="1"/>
      <x/>
      <x v="1"/>
      <x v="1"/>
    </i>
    <i r="2">
      <x v="4"/>
      <x/>
      <x v="1"/>
      <x/>
      <x v="1"/>
      <x v="1"/>
    </i>
  </rowItems>
  <colItems count="1">
    <i/>
  </colItems>
  <pageFields count="2">
    <pageField fld="10" item="0" hier="-1"/>
    <pageField fld="40" hier="-1"/>
  </pageFields>
  <dataFields count="1">
    <dataField name="Duration (Submission to Board Approval in Months)" fld="69" baseField="64" baseItem="3" numFmtId="164"/>
  </dataFields>
  <formats count="1996">
    <format dxfId="2169">
      <pivotArea type="all" dataOnly="0" outline="0" fieldPosition="0"/>
    </format>
    <format dxfId="2168">
      <pivotArea field="71" type="button" dataOnly="0" labelOnly="1" outline="0" axis="axisRow" fieldPosition="0"/>
    </format>
    <format dxfId="2167">
      <pivotArea field="72" type="button" dataOnly="0" labelOnly="1" outline="0" axis="axisRow" fieldPosition="1"/>
    </format>
    <format dxfId="2166">
      <pivotArea field="74" type="button" dataOnly="0" labelOnly="1" outline="0" axis="axisRow" fieldPosition="2"/>
    </format>
    <format dxfId="2165">
      <pivotArea dataOnly="0" labelOnly="1" fieldPosition="0">
        <references count="1">
          <reference field="71" count="49">
            <x v="0"/>
            <x v="1"/>
            <x v="2"/>
            <x v="3"/>
            <x v="4"/>
            <x v="5"/>
            <x v="6"/>
            <x v="7"/>
            <x v="8"/>
            <x v="9"/>
            <x v="10"/>
            <x v="11"/>
            <x v="12"/>
            <x v="13"/>
            <x v="14"/>
            <x v="16"/>
            <x v="17"/>
            <x v="18"/>
            <x v="19"/>
            <x v="20"/>
            <x v="21"/>
            <x v="22"/>
            <x v="23"/>
            <x v="24"/>
            <x v="25"/>
            <x v="26"/>
            <x v="27"/>
            <x v="28"/>
            <x v="29"/>
            <x v="30"/>
            <x v="31"/>
            <x v="32"/>
            <x v="34"/>
            <x v="35"/>
            <x v="36"/>
            <x v="37"/>
            <x v="38"/>
            <x v="39"/>
            <x v="40"/>
            <x v="41"/>
            <x v="42"/>
            <x v="43"/>
            <x v="44"/>
            <x v="45"/>
            <x v="46"/>
            <x v="47"/>
            <x v="48"/>
            <x v="49"/>
            <x v="50"/>
          </reference>
        </references>
      </pivotArea>
    </format>
    <format dxfId="2164">
      <pivotArea dataOnly="0" labelOnly="1" fieldPosition="0">
        <references count="1">
          <reference field="71" count="48">
            <x v="51"/>
            <x v="52"/>
            <x v="53"/>
            <x v="54"/>
            <x v="55"/>
            <x v="56"/>
            <x v="57"/>
            <x v="58"/>
            <x v="59"/>
            <x v="60"/>
            <x v="61"/>
            <x v="62"/>
            <x v="63"/>
            <x v="64"/>
            <x v="65"/>
            <x v="66"/>
            <x v="67"/>
            <x v="70"/>
            <x v="71"/>
            <x v="80"/>
            <x v="87"/>
            <x v="88"/>
            <x v="89"/>
            <x v="90"/>
            <x v="91"/>
            <x v="92"/>
            <x v="93"/>
            <x v="94"/>
            <x v="95"/>
            <x v="96"/>
            <x v="97"/>
            <x v="98"/>
            <x v="99"/>
            <x v="100"/>
            <x v="101"/>
            <x v="102"/>
            <x v="103"/>
            <x v="104"/>
            <x v="105"/>
            <x v="106"/>
            <x v="107"/>
            <x v="108"/>
            <x v="109"/>
            <x v="110"/>
            <x v="111"/>
            <x v="112"/>
            <x v="113"/>
            <x v="114"/>
          </reference>
        </references>
      </pivotArea>
    </format>
    <format dxfId="2163">
      <pivotArea dataOnly="0" labelOnly="1" fieldPosition="0">
        <references count="1">
          <reference field="71" count="9">
            <x v="115"/>
            <x v="116"/>
            <x v="117"/>
            <x v="118"/>
            <x v="119"/>
            <x v="120"/>
            <x v="121"/>
            <x v="122"/>
            <x v="123"/>
          </reference>
        </references>
      </pivotArea>
    </format>
    <format dxfId="2162">
      <pivotArea dataOnly="0" labelOnly="1" grandRow="1" outline="0" fieldPosition="0"/>
    </format>
    <format dxfId="2161">
      <pivotArea dataOnly="0" labelOnly="1" fieldPosition="0">
        <references count="2">
          <reference field="71" count="1" selected="0">
            <x v="0"/>
          </reference>
          <reference field="72" count="1">
            <x v="7"/>
          </reference>
        </references>
      </pivotArea>
    </format>
    <format dxfId="2160">
      <pivotArea dataOnly="0" labelOnly="1" fieldPosition="0">
        <references count="2">
          <reference field="71" count="1" selected="0">
            <x v="1"/>
          </reference>
          <reference field="72" count="1">
            <x v="1"/>
          </reference>
        </references>
      </pivotArea>
    </format>
    <format dxfId="2159">
      <pivotArea dataOnly="0" labelOnly="1" fieldPosition="0">
        <references count="2">
          <reference field="71" count="1" selected="0">
            <x v="2"/>
          </reference>
          <reference field="72" count="1">
            <x v="6"/>
          </reference>
        </references>
      </pivotArea>
    </format>
    <format dxfId="2158">
      <pivotArea dataOnly="0" labelOnly="1" fieldPosition="0">
        <references count="2">
          <reference field="71" count="1" selected="0">
            <x v="3"/>
          </reference>
          <reference field="72" count="1">
            <x v="8"/>
          </reference>
        </references>
      </pivotArea>
    </format>
    <format dxfId="2157">
      <pivotArea dataOnly="0" labelOnly="1" fieldPosition="0">
        <references count="2">
          <reference field="71" count="1" selected="0">
            <x v="4"/>
          </reference>
          <reference field="72" count="1">
            <x v="1"/>
          </reference>
        </references>
      </pivotArea>
    </format>
    <format dxfId="2156">
      <pivotArea dataOnly="0" labelOnly="1" fieldPosition="0">
        <references count="2">
          <reference field="71" count="1" selected="0">
            <x v="6"/>
          </reference>
          <reference field="72" count="1">
            <x v="4"/>
          </reference>
        </references>
      </pivotArea>
    </format>
    <format dxfId="2155">
      <pivotArea dataOnly="0" labelOnly="1" fieldPosition="0">
        <references count="2">
          <reference field="71" count="1" selected="0">
            <x v="7"/>
          </reference>
          <reference field="72" count="1">
            <x v="1"/>
          </reference>
        </references>
      </pivotArea>
    </format>
    <format dxfId="2154">
      <pivotArea dataOnly="0" labelOnly="1" fieldPosition="0">
        <references count="2">
          <reference field="71" count="1" selected="0">
            <x v="8"/>
          </reference>
          <reference field="72" count="1">
            <x v="5"/>
          </reference>
        </references>
      </pivotArea>
    </format>
    <format dxfId="2153">
      <pivotArea dataOnly="0" labelOnly="1" fieldPosition="0">
        <references count="2">
          <reference field="71" count="1" selected="0">
            <x v="9"/>
          </reference>
          <reference field="72" count="1">
            <x v="0"/>
          </reference>
        </references>
      </pivotArea>
    </format>
    <format dxfId="2152">
      <pivotArea dataOnly="0" labelOnly="1" fieldPosition="0">
        <references count="2">
          <reference field="71" count="1" selected="0">
            <x v="10"/>
          </reference>
          <reference field="72" count="1">
            <x v="7"/>
          </reference>
        </references>
      </pivotArea>
    </format>
    <format dxfId="2151">
      <pivotArea dataOnly="0" labelOnly="1" fieldPosition="0">
        <references count="2">
          <reference field="71" count="1" selected="0">
            <x v="11"/>
          </reference>
          <reference field="72" count="1">
            <x v="5"/>
          </reference>
        </references>
      </pivotArea>
    </format>
    <format dxfId="2150">
      <pivotArea dataOnly="0" labelOnly="1" fieldPosition="0">
        <references count="2">
          <reference field="71" count="1" selected="0">
            <x v="12"/>
          </reference>
          <reference field="72" count="1">
            <x v="8"/>
          </reference>
        </references>
      </pivotArea>
    </format>
    <format dxfId="2149">
      <pivotArea dataOnly="0" labelOnly="1" fieldPosition="0">
        <references count="2">
          <reference field="71" count="1" selected="0">
            <x v="13"/>
          </reference>
          <reference field="72" count="1">
            <x v="9"/>
          </reference>
        </references>
      </pivotArea>
    </format>
    <format dxfId="2148">
      <pivotArea dataOnly="0" labelOnly="1" fieldPosition="0">
        <references count="2">
          <reference field="71" count="1" selected="0">
            <x v="14"/>
          </reference>
          <reference field="72" count="1">
            <x v="0"/>
          </reference>
        </references>
      </pivotArea>
    </format>
    <format dxfId="2147">
      <pivotArea dataOnly="0" labelOnly="1" fieldPosition="0">
        <references count="2">
          <reference field="71" count="1" selected="0">
            <x v="16"/>
          </reference>
          <reference field="72" count="1">
            <x v="4"/>
          </reference>
        </references>
      </pivotArea>
    </format>
    <format dxfId="2146">
      <pivotArea dataOnly="0" labelOnly="1" fieldPosition="0">
        <references count="2">
          <reference field="71" count="1" selected="0">
            <x v="17"/>
          </reference>
          <reference field="72" count="1">
            <x v="0"/>
          </reference>
        </references>
      </pivotArea>
    </format>
    <format dxfId="2145">
      <pivotArea dataOnly="0" labelOnly="1" fieldPosition="0">
        <references count="2">
          <reference field="71" count="1" selected="0">
            <x v="20"/>
          </reference>
          <reference field="72" count="1">
            <x v="5"/>
          </reference>
        </references>
      </pivotArea>
    </format>
    <format dxfId="2144">
      <pivotArea dataOnly="0" labelOnly="1" fieldPosition="0">
        <references count="2">
          <reference field="71" count="1" selected="0">
            <x v="21"/>
          </reference>
          <reference field="72" count="1">
            <x v="8"/>
          </reference>
        </references>
      </pivotArea>
    </format>
    <format dxfId="2143">
      <pivotArea dataOnly="0" labelOnly="1" fieldPosition="0">
        <references count="2">
          <reference field="71" count="1" selected="0">
            <x v="22"/>
          </reference>
          <reference field="72" count="1">
            <x v="0"/>
          </reference>
        </references>
      </pivotArea>
    </format>
    <format dxfId="2142">
      <pivotArea dataOnly="0" labelOnly="1" fieldPosition="0">
        <references count="2">
          <reference field="71" count="1" selected="0">
            <x v="23"/>
          </reference>
          <reference field="72" count="1">
            <x v="2"/>
          </reference>
        </references>
      </pivotArea>
    </format>
    <format dxfId="2141">
      <pivotArea dataOnly="0" labelOnly="1" fieldPosition="0">
        <references count="2">
          <reference field="71" count="1" selected="0">
            <x v="24"/>
          </reference>
          <reference field="72" count="1">
            <x v="5"/>
          </reference>
        </references>
      </pivotArea>
    </format>
    <format dxfId="2140">
      <pivotArea dataOnly="0" labelOnly="1" fieldPosition="0">
        <references count="2">
          <reference field="71" count="1" selected="0">
            <x v="25"/>
          </reference>
          <reference field="72" count="1">
            <x v="2"/>
          </reference>
        </references>
      </pivotArea>
    </format>
    <format dxfId="2139">
      <pivotArea dataOnly="0" labelOnly="1" fieldPosition="0">
        <references count="2">
          <reference field="71" count="1" selected="0">
            <x v="26"/>
          </reference>
          <reference field="72" count="1">
            <x v="5"/>
          </reference>
        </references>
      </pivotArea>
    </format>
    <format dxfId="2138">
      <pivotArea dataOnly="0" labelOnly="1" fieldPosition="0">
        <references count="2">
          <reference field="71" count="1" selected="0">
            <x v="27"/>
          </reference>
          <reference field="72" count="1">
            <x v="6"/>
          </reference>
        </references>
      </pivotArea>
    </format>
    <format dxfId="2137">
      <pivotArea dataOnly="0" labelOnly="1" fieldPosition="0">
        <references count="2">
          <reference field="71" count="1" selected="0">
            <x v="28"/>
          </reference>
          <reference field="72" count="1">
            <x v="5"/>
          </reference>
        </references>
      </pivotArea>
    </format>
    <format dxfId="2136">
      <pivotArea dataOnly="0" labelOnly="1" fieldPosition="0">
        <references count="2">
          <reference field="71" count="1" selected="0">
            <x v="30"/>
          </reference>
          <reference field="72" count="1">
            <x v="6"/>
          </reference>
        </references>
      </pivotArea>
    </format>
    <format dxfId="2135">
      <pivotArea dataOnly="0" labelOnly="1" fieldPosition="0">
        <references count="2">
          <reference field="71" count="1" selected="0">
            <x v="31"/>
          </reference>
          <reference field="72" count="1">
            <x v="5"/>
          </reference>
        </references>
      </pivotArea>
    </format>
    <format dxfId="2134">
      <pivotArea dataOnly="0" labelOnly="1" fieldPosition="0">
        <references count="2">
          <reference field="71" count="1" selected="0">
            <x v="32"/>
          </reference>
          <reference field="72" count="1">
            <x v="6"/>
          </reference>
        </references>
      </pivotArea>
    </format>
    <format dxfId="2133">
      <pivotArea dataOnly="0" labelOnly="1" fieldPosition="0">
        <references count="2">
          <reference field="71" count="1" selected="0">
            <x v="34"/>
          </reference>
          <reference field="72" count="1">
            <x v="3"/>
          </reference>
        </references>
      </pivotArea>
    </format>
    <format dxfId="2132">
      <pivotArea dataOnly="0" labelOnly="1" fieldPosition="0">
        <references count="2">
          <reference field="71" count="1" selected="0">
            <x v="35"/>
          </reference>
          <reference field="72" count="1">
            <x v="0"/>
          </reference>
        </references>
      </pivotArea>
    </format>
    <format dxfId="2131">
      <pivotArea dataOnly="0" labelOnly="1" fieldPosition="0">
        <references count="2">
          <reference field="71" count="1" selected="0">
            <x v="36"/>
          </reference>
          <reference field="72" count="1">
            <x v="9"/>
          </reference>
        </references>
      </pivotArea>
    </format>
    <format dxfId="2130">
      <pivotArea dataOnly="0" labelOnly="1" fieldPosition="0">
        <references count="2">
          <reference field="71" count="1" selected="0">
            <x v="37"/>
          </reference>
          <reference field="72" count="1">
            <x v="1"/>
          </reference>
        </references>
      </pivotArea>
    </format>
    <format dxfId="2129">
      <pivotArea dataOnly="0" labelOnly="1" fieldPosition="0">
        <references count="2">
          <reference field="71" count="1" selected="0">
            <x v="38"/>
          </reference>
          <reference field="72" count="1">
            <x v="2"/>
          </reference>
        </references>
      </pivotArea>
    </format>
    <format dxfId="2128">
      <pivotArea dataOnly="0" labelOnly="1" fieldPosition="0">
        <references count="2">
          <reference field="71" count="1" selected="0">
            <x v="39"/>
          </reference>
          <reference field="72" count="1">
            <x v="5"/>
          </reference>
        </references>
      </pivotArea>
    </format>
    <format dxfId="2127">
      <pivotArea dataOnly="0" labelOnly="1" fieldPosition="0">
        <references count="2">
          <reference field="71" count="1" selected="0">
            <x v="40"/>
          </reference>
          <reference field="72" count="1">
            <x v="9"/>
          </reference>
        </references>
      </pivotArea>
    </format>
    <format dxfId="2126">
      <pivotArea dataOnly="0" labelOnly="1" fieldPosition="0">
        <references count="2">
          <reference field="71" count="1" selected="0">
            <x v="42"/>
          </reference>
          <reference field="72" count="1">
            <x v="5"/>
          </reference>
        </references>
      </pivotArea>
    </format>
    <format dxfId="2125">
      <pivotArea dataOnly="0" labelOnly="1" fieldPosition="0">
        <references count="2">
          <reference field="71" count="1" selected="0">
            <x v="45"/>
          </reference>
          <reference field="72" count="1">
            <x v="4"/>
          </reference>
        </references>
      </pivotArea>
    </format>
    <format dxfId="2124">
      <pivotArea dataOnly="0" labelOnly="1" fieldPosition="0">
        <references count="2">
          <reference field="71" count="1" selected="0">
            <x v="47"/>
          </reference>
          <reference field="72" count="1">
            <x v="7"/>
          </reference>
        </references>
      </pivotArea>
    </format>
    <format dxfId="2123">
      <pivotArea dataOnly="0" labelOnly="1" fieldPosition="0">
        <references count="2">
          <reference field="71" count="1" selected="0">
            <x v="48"/>
          </reference>
          <reference field="72" count="1">
            <x v="5"/>
          </reference>
        </references>
      </pivotArea>
    </format>
    <format dxfId="2122">
      <pivotArea dataOnly="0" labelOnly="1" fieldPosition="0">
        <references count="2">
          <reference field="71" count="1" selected="0">
            <x v="49"/>
          </reference>
          <reference field="72" count="1">
            <x v="1"/>
          </reference>
        </references>
      </pivotArea>
    </format>
    <format dxfId="2121">
      <pivotArea dataOnly="0" labelOnly="1" fieldPosition="0">
        <references count="2">
          <reference field="71" count="1" selected="0">
            <x v="50"/>
          </reference>
          <reference field="72" count="1">
            <x v="3"/>
          </reference>
        </references>
      </pivotArea>
    </format>
    <format dxfId="2120">
      <pivotArea dataOnly="0" labelOnly="1" fieldPosition="0">
        <references count="2">
          <reference field="71" count="1" selected="0">
            <x v="51"/>
          </reference>
          <reference field="72" count="1">
            <x v="7"/>
          </reference>
        </references>
      </pivotArea>
    </format>
    <format dxfId="2119">
      <pivotArea dataOnly="0" labelOnly="1" fieldPosition="0">
        <references count="2">
          <reference field="71" count="1" selected="0">
            <x v="52"/>
          </reference>
          <reference field="72" count="1">
            <x v="1"/>
          </reference>
        </references>
      </pivotArea>
    </format>
    <format dxfId="2118">
      <pivotArea dataOnly="0" labelOnly="1" fieldPosition="0">
        <references count="2">
          <reference field="71" count="1" selected="0">
            <x v="54"/>
          </reference>
          <reference field="72" count="1">
            <x v="7"/>
          </reference>
        </references>
      </pivotArea>
    </format>
    <format dxfId="2117">
      <pivotArea dataOnly="0" labelOnly="1" fieldPosition="0">
        <references count="2">
          <reference field="71" count="1" selected="0">
            <x v="55"/>
          </reference>
          <reference field="72" count="1">
            <x v="8"/>
          </reference>
        </references>
      </pivotArea>
    </format>
    <format dxfId="2116">
      <pivotArea dataOnly="0" labelOnly="1" fieldPosition="0">
        <references count="2">
          <reference field="71" count="1" selected="0">
            <x v="56"/>
          </reference>
          <reference field="72" count="1">
            <x v="9"/>
          </reference>
        </references>
      </pivotArea>
    </format>
    <format dxfId="2115">
      <pivotArea dataOnly="0" labelOnly="1" fieldPosition="0">
        <references count="2">
          <reference field="71" count="1" selected="0">
            <x v="57"/>
          </reference>
          <reference field="72" count="1">
            <x v="8"/>
          </reference>
        </references>
      </pivotArea>
    </format>
    <format dxfId="2114">
      <pivotArea dataOnly="0" labelOnly="1" fieldPosition="0">
        <references count="2">
          <reference field="71" count="1" selected="0">
            <x v="59"/>
          </reference>
          <reference field="72" count="1">
            <x v="7"/>
          </reference>
        </references>
      </pivotArea>
    </format>
    <format dxfId="2113">
      <pivotArea dataOnly="0" labelOnly="1" fieldPosition="0">
        <references count="2">
          <reference field="71" count="1" selected="0">
            <x v="60"/>
          </reference>
          <reference field="72" count="1">
            <x v="9"/>
          </reference>
        </references>
      </pivotArea>
    </format>
    <format dxfId="2112">
      <pivotArea dataOnly="0" labelOnly="1" fieldPosition="0">
        <references count="2">
          <reference field="71" count="1" selected="0">
            <x v="61"/>
          </reference>
          <reference field="72" count="1">
            <x v="6"/>
          </reference>
        </references>
      </pivotArea>
    </format>
    <format dxfId="2111">
      <pivotArea dataOnly="0" labelOnly="1" fieldPosition="0">
        <references count="2">
          <reference field="71" count="1" selected="0">
            <x v="62"/>
          </reference>
          <reference field="72" count="1">
            <x v="8"/>
          </reference>
        </references>
      </pivotArea>
    </format>
    <format dxfId="2110">
      <pivotArea dataOnly="0" labelOnly="1" fieldPosition="0">
        <references count="2">
          <reference field="71" count="1" selected="0">
            <x v="63"/>
          </reference>
          <reference field="72" count="1">
            <x v="1"/>
          </reference>
        </references>
      </pivotArea>
    </format>
    <format dxfId="2109">
      <pivotArea dataOnly="0" labelOnly="1" fieldPosition="0">
        <references count="2">
          <reference field="71" count="1" selected="0">
            <x v="64"/>
          </reference>
          <reference field="72" count="1">
            <x v="7"/>
          </reference>
        </references>
      </pivotArea>
    </format>
    <format dxfId="2108">
      <pivotArea dataOnly="0" labelOnly="1" fieldPosition="0">
        <references count="2">
          <reference field="71" count="1" selected="0">
            <x v="65"/>
          </reference>
          <reference field="72" count="1">
            <x v="1"/>
          </reference>
        </references>
      </pivotArea>
    </format>
    <format dxfId="2107">
      <pivotArea dataOnly="0" labelOnly="1" fieldPosition="0">
        <references count="2">
          <reference field="71" count="1" selected="0">
            <x v="66"/>
          </reference>
          <reference field="72" count="1">
            <x v="6"/>
          </reference>
        </references>
      </pivotArea>
    </format>
    <format dxfId="2106">
      <pivotArea dataOnly="0" labelOnly="1" fieldPosition="0">
        <references count="2">
          <reference field="71" count="1" selected="0">
            <x v="67"/>
          </reference>
          <reference field="72" count="1">
            <x v="3"/>
          </reference>
        </references>
      </pivotArea>
    </format>
    <format dxfId="2105">
      <pivotArea dataOnly="0" labelOnly="1" fieldPosition="0">
        <references count="2">
          <reference field="71" count="1" selected="0">
            <x v="70"/>
          </reference>
          <reference field="72" count="1">
            <x v="5"/>
          </reference>
        </references>
      </pivotArea>
    </format>
    <format dxfId="2104">
      <pivotArea dataOnly="0" labelOnly="1" fieldPosition="0">
        <references count="2">
          <reference field="71" count="1" selected="0">
            <x v="71"/>
          </reference>
          <reference field="72" count="1">
            <x v="4"/>
          </reference>
        </references>
      </pivotArea>
    </format>
    <format dxfId="2103">
      <pivotArea dataOnly="0" labelOnly="1" fieldPosition="0">
        <references count="2">
          <reference field="71" count="1" selected="0">
            <x v="80"/>
          </reference>
          <reference field="72" count="1">
            <x v="6"/>
          </reference>
        </references>
      </pivotArea>
    </format>
    <format dxfId="2102">
      <pivotArea dataOnly="0" labelOnly="1" fieldPosition="0">
        <references count="2">
          <reference field="71" count="1" selected="0">
            <x v="87"/>
          </reference>
          <reference field="72" count="1">
            <x v="7"/>
          </reference>
        </references>
      </pivotArea>
    </format>
    <format dxfId="2101">
      <pivotArea dataOnly="0" labelOnly="1" fieldPosition="0">
        <references count="2">
          <reference field="71" count="1" selected="0">
            <x v="88"/>
          </reference>
          <reference field="72" count="1">
            <x v="4"/>
          </reference>
        </references>
      </pivotArea>
    </format>
    <format dxfId="2100">
      <pivotArea dataOnly="0" labelOnly="1" fieldPosition="0">
        <references count="2">
          <reference field="71" count="1" selected="0">
            <x v="89"/>
          </reference>
          <reference field="72" count="1">
            <x v="8"/>
          </reference>
        </references>
      </pivotArea>
    </format>
    <format dxfId="2099">
      <pivotArea dataOnly="0" labelOnly="1" fieldPosition="0">
        <references count="2">
          <reference field="71" count="1" selected="0">
            <x v="90"/>
          </reference>
          <reference field="72" count="1">
            <x v="7"/>
          </reference>
        </references>
      </pivotArea>
    </format>
    <format dxfId="2098">
      <pivotArea dataOnly="0" labelOnly="1" fieldPosition="0">
        <references count="2">
          <reference field="71" count="1" selected="0">
            <x v="91"/>
          </reference>
          <reference field="72" count="1">
            <x v="5"/>
          </reference>
        </references>
      </pivotArea>
    </format>
    <format dxfId="2097">
      <pivotArea dataOnly="0" labelOnly="1" fieldPosition="0">
        <references count="2">
          <reference field="71" count="1" selected="0">
            <x v="92"/>
          </reference>
          <reference field="72" count="1">
            <x v="9"/>
          </reference>
        </references>
      </pivotArea>
    </format>
    <format dxfId="2096">
      <pivotArea dataOnly="0" labelOnly="1" fieldPosition="0">
        <references count="2">
          <reference field="71" count="1" selected="0">
            <x v="93"/>
          </reference>
          <reference field="72" count="1">
            <x v="2"/>
          </reference>
        </references>
      </pivotArea>
    </format>
    <format dxfId="2095">
      <pivotArea dataOnly="0" labelOnly="1" fieldPosition="0">
        <references count="2">
          <reference field="71" count="1" selected="0">
            <x v="94"/>
          </reference>
          <reference field="72" count="1">
            <x v="4"/>
          </reference>
        </references>
      </pivotArea>
    </format>
    <format dxfId="2094">
      <pivotArea dataOnly="0" labelOnly="1" fieldPosition="0">
        <references count="2">
          <reference field="71" count="1" selected="0">
            <x v="95"/>
          </reference>
          <reference field="72" count="1">
            <x v="5"/>
          </reference>
        </references>
      </pivotArea>
    </format>
    <format dxfId="2093">
      <pivotArea dataOnly="0" labelOnly="1" fieldPosition="0">
        <references count="2">
          <reference field="71" count="1" selected="0">
            <x v="96"/>
          </reference>
          <reference field="72" count="1">
            <x v="7"/>
          </reference>
        </references>
      </pivotArea>
    </format>
    <format dxfId="2092">
      <pivotArea dataOnly="0" labelOnly="1" fieldPosition="0">
        <references count="2">
          <reference field="71" count="1" selected="0">
            <x v="97"/>
          </reference>
          <reference field="72" count="1">
            <x v="5"/>
          </reference>
        </references>
      </pivotArea>
    </format>
    <format dxfId="2091">
      <pivotArea dataOnly="0" labelOnly="1" fieldPosition="0">
        <references count="2">
          <reference field="71" count="1" selected="0">
            <x v="99"/>
          </reference>
          <reference field="72" count="1">
            <x v="4"/>
          </reference>
        </references>
      </pivotArea>
    </format>
    <format dxfId="2090">
      <pivotArea dataOnly="0" labelOnly="1" fieldPosition="0">
        <references count="2">
          <reference field="71" count="1" selected="0">
            <x v="100"/>
          </reference>
          <reference field="72" count="1">
            <x v="1"/>
          </reference>
        </references>
      </pivotArea>
    </format>
    <format dxfId="2089">
      <pivotArea dataOnly="0" labelOnly="1" fieldPosition="0">
        <references count="2">
          <reference field="71" count="1" selected="0">
            <x v="101"/>
          </reference>
          <reference field="72" count="1">
            <x v="8"/>
          </reference>
        </references>
      </pivotArea>
    </format>
    <format dxfId="2088">
      <pivotArea dataOnly="0" labelOnly="1" fieldPosition="0">
        <references count="2">
          <reference field="71" count="1" selected="0">
            <x v="102"/>
          </reference>
          <reference field="72" count="1">
            <x v="0"/>
          </reference>
        </references>
      </pivotArea>
    </format>
    <format dxfId="2087">
      <pivotArea dataOnly="0" labelOnly="1" fieldPosition="0">
        <references count="2">
          <reference field="71" count="1" selected="0">
            <x v="103"/>
          </reference>
          <reference field="72" count="1">
            <x v="9"/>
          </reference>
        </references>
      </pivotArea>
    </format>
    <format dxfId="2086">
      <pivotArea dataOnly="0" labelOnly="1" fieldPosition="0">
        <references count="2">
          <reference field="71" count="1" selected="0">
            <x v="104"/>
          </reference>
          <reference field="72" count="1">
            <x v="1"/>
          </reference>
        </references>
      </pivotArea>
    </format>
    <format dxfId="2085">
      <pivotArea dataOnly="0" labelOnly="1" fieldPosition="0">
        <references count="2">
          <reference field="71" count="1" selected="0">
            <x v="105"/>
          </reference>
          <reference field="72" count="1">
            <x v="9"/>
          </reference>
        </references>
      </pivotArea>
    </format>
    <format dxfId="2084">
      <pivotArea dataOnly="0" labelOnly="1" fieldPosition="0">
        <references count="2">
          <reference field="71" count="1" selected="0">
            <x v="106"/>
          </reference>
          <reference field="72" count="1">
            <x v="7"/>
          </reference>
        </references>
      </pivotArea>
    </format>
    <format dxfId="2083">
      <pivotArea dataOnly="0" labelOnly="1" fieldPosition="0">
        <references count="2">
          <reference field="71" count="1" selected="0">
            <x v="107"/>
          </reference>
          <reference field="72" count="1">
            <x v="6"/>
          </reference>
        </references>
      </pivotArea>
    </format>
    <format dxfId="2082">
      <pivotArea dataOnly="0" labelOnly="1" fieldPosition="0">
        <references count="2">
          <reference field="71" count="1" selected="0">
            <x v="108"/>
          </reference>
          <reference field="72" count="1">
            <x v="2"/>
          </reference>
        </references>
      </pivotArea>
    </format>
    <format dxfId="2081">
      <pivotArea dataOnly="0" labelOnly="1" fieldPosition="0">
        <references count="2">
          <reference field="71" count="1" selected="0">
            <x v="109"/>
          </reference>
          <reference field="72" count="1">
            <x v="6"/>
          </reference>
        </references>
      </pivotArea>
    </format>
    <format dxfId="2080">
      <pivotArea dataOnly="0" labelOnly="1" fieldPosition="0">
        <references count="2">
          <reference field="71" count="1" selected="0">
            <x v="110"/>
          </reference>
          <reference field="72" count="1">
            <x v="7"/>
          </reference>
        </references>
      </pivotArea>
    </format>
    <format dxfId="2079">
      <pivotArea dataOnly="0" labelOnly="1" fieldPosition="0">
        <references count="2">
          <reference field="71" count="1" selected="0">
            <x v="111"/>
          </reference>
          <reference field="72" count="1">
            <x v="2"/>
          </reference>
        </references>
      </pivotArea>
    </format>
    <format dxfId="2078">
      <pivotArea dataOnly="0" labelOnly="1" fieldPosition="0">
        <references count="2">
          <reference field="71" count="1" selected="0">
            <x v="112"/>
          </reference>
          <reference field="72" count="1">
            <x v="5"/>
          </reference>
        </references>
      </pivotArea>
    </format>
    <format dxfId="2077">
      <pivotArea dataOnly="0" labelOnly="1" fieldPosition="0">
        <references count="2">
          <reference field="71" count="1" selected="0">
            <x v="113"/>
          </reference>
          <reference field="72" count="1">
            <x v="1"/>
          </reference>
        </references>
      </pivotArea>
    </format>
    <format dxfId="2076">
      <pivotArea dataOnly="0" labelOnly="1" fieldPosition="0">
        <references count="2">
          <reference field="71" count="1" selected="0">
            <x v="114"/>
          </reference>
          <reference field="72" count="1">
            <x v="3"/>
          </reference>
        </references>
      </pivotArea>
    </format>
    <format dxfId="2075">
      <pivotArea dataOnly="0" labelOnly="1" fieldPosition="0">
        <references count="2">
          <reference field="71" count="1" selected="0">
            <x v="115"/>
          </reference>
          <reference field="72" count="1">
            <x v="4"/>
          </reference>
        </references>
      </pivotArea>
    </format>
    <format dxfId="2074">
      <pivotArea dataOnly="0" labelOnly="1" fieldPosition="0">
        <references count="2">
          <reference field="71" count="1" selected="0">
            <x v="116"/>
          </reference>
          <reference field="72" count="1">
            <x v="7"/>
          </reference>
        </references>
      </pivotArea>
    </format>
    <format dxfId="2073">
      <pivotArea dataOnly="0" labelOnly="1" fieldPosition="0">
        <references count="2">
          <reference field="71" count="1" selected="0">
            <x v="117"/>
          </reference>
          <reference field="72" count="1">
            <x v="0"/>
          </reference>
        </references>
      </pivotArea>
    </format>
    <format dxfId="2072">
      <pivotArea dataOnly="0" labelOnly="1" fieldPosition="0">
        <references count="2">
          <reference field="71" count="1" selected="0">
            <x v="118"/>
          </reference>
          <reference field="72" count="1">
            <x v="6"/>
          </reference>
        </references>
      </pivotArea>
    </format>
    <format dxfId="2071">
      <pivotArea dataOnly="0" labelOnly="1" fieldPosition="0">
        <references count="2">
          <reference field="71" count="1" selected="0">
            <x v="119"/>
          </reference>
          <reference field="72" count="1">
            <x v="1"/>
          </reference>
        </references>
      </pivotArea>
    </format>
    <format dxfId="2070">
      <pivotArea dataOnly="0" labelOnly="1" fieldPosition="0">
        <references count="2">
          <reference field="71" count="1" selected="0">
            <x v="120"/>
          </reference>
          <reference field="72" count="1">
            <x v="3"/>
          </reference>
        </references>
      </pivotArea>
    </format>
    <format dxfId="2069">
      <pivotArea dataOnly="0" labelOnly="1" fieldPosition="0">
        <references count="2">
          <reference field="71" count="1" selected="0">
            <x v="121"/>
          </reference>
          <reference field="72" count="1">
            <x v="1"/>
          </reference>
        </references>
      </pivotArea>
    </format>
    <format dxfId="2068">
      <pivotArea dataOnly="0" labelOnly="1" fieldPosition="0">
        <references count="2">
          <reference field="71" count="1" selected="0">
            <x v="123"/>
          </reference>
          <reference field="72" count="1">
            <x v="4"/>
          </reference>
        </references>
      </pivotArea>
    </format>
    <format dxfId="2067">
      <pivotArea dataOnly="0" labelOnly="1" fieldPosition="0">
        <references count="3">
          <reference field="71" count="1" selected="0">
            <x v="0"/>
          </reference>
          <reference field="72" count="1" selected="0">
            <x v="7"/>
          </reference>
          <reference field="74" count="2">
            <x v="0"/>
            <x v="1"/>
          </reference>
        </references>
      </pivotArea>
    </format>
    <format dxfId="2066">
      <pivotArea dataOnly="0" labelOnly="1" fieldPosition="0">
        <references count="3">
          <reference field="71" count="1" selected="0">
            <x v="1"/>
          </reference>
          <reference field="72" count="1" selected="0">
            <x v="1"/>
          </reference>
          <reference field="74" count="1">
            <x v="2"/>
          </reference>
        </references>
      </pivotArea>
    </format>
    <format dxfId="2065">
      <pivotArea dataOnly="0" labelOnly="1" fieldPosition="0">
        <references count="3">
          <reference field="71" count="1" selected="0">
            <x v="2"/>
          </reference>
          <reference field="72" count="1" selected="0">
            <x v="6"/>
          </reference>
          <reference field="74" count="1">
            <x v="0"/>
          </reference>
        </references>
      </pivotArea>
    </format>
    <format dxfId="2064">
      <pivotArea dataOnly="0" labelOnly="1" fieldPosition="0">
        <references count="3">
          <reference field="71" count="1" selected="0">
            <x v="3"/>
          </reference>
          <reference field="72" count="1" selected="0">
            <x v="8"/>
          </reference>
          <reference field="74" count="2">
            <x v="0"/>
            <x v="2"/>
          </reference>
        </references>
      </pivotArea>
    </format>
    <format dxfId="2063">
      <pivotArea dataOnly="0" labelOnly="1" fieldPosition="0">
        <references count="3">
          <reference field="71" count="1" selected="0">
            <x v="4"/>
          </reference>
          <reference field="72" count="1" selected="0">
            <x v="1"/>
          </reference>
          <reference field="74" count="1">
            <x v="2"/>
          </reference>
        </references>
      </pivotArea>
    </format>
    <format dxfId="2062">
      <pivotArea dataOnly="0" labelOnly="1" fieldPosition="0">
        <references count="3">
          <reference field="71" count="1" selected="0">
            <x v="5"/>
          </reference>
          <reference field="72" count="1" selected="0">
            <x v="1"/>
          </reference>
          <reference field="74" count="2">
            <x v="0"/>
            <x v="1"/>
          </reference>
        </references>
      </pivotArea>
    </format>
    <format dxfId="2061">
      <pivotArea dataOnly="0" labelOnly="1" fieldPosition="0">
        <references count="3">
          <reference field="71" count="1" selected="0">
            <x v="6"/>
          </reference>
          <reference field="72" count="1" selected="0">
            <x v="4"/>
          </reference>
          <reference field="74" count="2">
            <x v="0"/>
            <x v="1"/>
          </reference>
        </references>
      </pivotArea>
    </format>
    <format dxfId="2060">
      <pivotArea dataOnly="0" labelOnly="1" fieldPosition="0">
        <references count="3">
          <reference field="71" count="1" selected="0">
            <x v="7"/>
          </reference>
          <reference field="72" count="1" selected="0">
            <x v="1"/>
          </reference>
          <reference field="74" count="2">
            <x v="0"/>
            <x v="1"/>
          </reference>
        </references>
      </pivotArea>
    </format>
    <format dxfId="2059">
      <pivotArea dataOnly="0" labelOnly="1" fieldPosition="0">
        <references count="3">
          <reference field="71" count="1" selected="0">
            <x v="8"/>
          </reference>
          <reference field="72" count="1" selected="0">
            <x v="5"/>
          </reference>
          <reference field="74" count="1">
            <x v="2"/>
          </reference>
        </references>
      </pivotArea>
    </format>
    <format dxfId="2058">
      <pivotArea dataOnly="0" labelOnly="1" fieldPosition="0">
        <references count="3">
          <reference field="71" count="1" selected="0">
            <x v="9"/>
          </reference>
          <reference field="72" count="1" selected="0">
            <x v="0"/>
          </reference>
          <reference field="74" count="2">
            <x v="0"/>
            <x v="1"/>
          </reference>
        </references>
      </pivotArea>
    </format>
    <format dxfId="2057">
      <pivotArea dataOnly="0" labelOnly="1" fieldPosition="0">
        <references count="3">
          <reference field="71" count="1" selected="0">
            <x v="10"/>
          </reference>
          <reference field="72" count="1" selected="0">
            <x v="7"/>
          </reference>
          <reference field="74" count="2">
            <x v="0"/>
            <x v="1"/>
          </reference>
        </references>
      </pivotArea>
    </format>
    <format dxfId="2056">
      <pivotArea dataOnly="0" labelOnly="1" fieldPosition="0">
        <references count="3">
          <reference field="71" count="1" selected="0">
            <x v="11"/>
          </reference>
          <reference field="72" count="1" selected="0">
            <x v="5"/>
          </reference>
          <reference field="74" count="2">
            <x v="0"/>
            <x v="1"/>
          </reference>
        </references>
      </pivotArea>
    </format>
    <format dxfId="2055">
      <pivotArea dataOnly="0" labelOnly="1" fieldPosition="0">
        <references count="3">
          <reference field="71" count="1" selected="0">
            <x v="12"/>
          </reference>
          <reference field="72" count="1" selected="0">
            <x v="8"/>
          </reference>
          <reference field="74" count="2">
            <x v="0"/>
            <x v="2"/>
          </reference>
        </references>
      </pivotArea>
    </format>
    <format dxfId="2054">
      <pivotArea dataOnly="0" labelOnly="1" fieldPosition="0">
        <references count="3">
          <reference field="71" count="1" selected="0">
            <x v="13"/>
          </reference>
          <reference field="72" count="1" selected="0">
            <x v="9"/>
          </reference>
          <reference field="74" count="2">
            <x v="0"/>
            <x v="1"/>
          </reference>
        </references>
      </pivotArea>
    </format>
    <format dxfId="2053">
      <pivotArea dataOnly="0" labelOnly="1" fieldPosition="0">
        <references count="3">
          <reference field="71" count="1" selected="0">
            <x v="14"/>
          </reference>
          <reference field="72" count="1" selected="0">
            <x v="0"/>
          </reference>
          <reference field="74" count="2">
            <x v="0"/>
            <x v="1"/>
          </reference>
        </references>
      </pivotArea>
    </format>
    <format dxfId="2052">
      <pivotArea dataOnly="0" labelOnly="1" fieldPosition="0">
        <references count="3">
          <reference field="71" count="1" selected="0">
            <x v="16"/>
          </reference>
          <reference field="72" count="1" selected="0">
            <x v="4"/>
          </reference>
          <reference field="74" count="2">
            <x v="0"/>
            <x v="1"/>
          </reference>
        </references>
      </pivotArea>
    </format>
    <format dxfId="2051">
      <pivotArea dataOnly="0" labelOnly="1" fieldPosition="0">
        <references count="3">
          <reference field="71" count="1" selected="0">
            <x v="17"/>
          </reference>
          <reference field="72" count="1" selected="0">
            <x v="0"/>
          </reference>
          <reference field="74" count="2">
            <x v="0"/>
            <x v="2"/>
          </reference>
        </references>
      </pivotArea>
    </format>
    <format dxfId="2050">
      <pivotArea dataOnly="0" labelOnly="1" fieldPosition="0">
        <references count="3">
          <reference field="71" count="1" selected="0">
            <x v="18"/>
          </reference>
          <reference field="72" count="1" selected="0">
            <x v="0"/>
          </reference>
          <reference field="74" count="2">
            <x v="0"/>
            <x v="2"/>
          </reference>
        </references>
      </pivotArea>
    </format>
    <format dxfId="2049">
      <pivotArea dataOnly="0" labelOnly="1" fieldPosition="0">
        <references count="3">
          <reference field="71" count="1" selected="0">
            <x v="19"/>
          </reference>
          <reference field="72" count="1" selected="0">
            <x v="0"/>
          </reference>
          <reference field="74" count="2">
            <x v="0"/>
            <x v="2"/>
          </reference>
        </references>
      </pivotArea>
    </format>
    <format dxfId="2048">
      <pivotArea dataOnly="0" labelOnly="1" fieldPosition="0">
        <references count="3">
          <reference field="71" count="1" selected="0">
            <x v="20"/>
          </reference>
          <reference field="72" count="1" selected="0">
            <x v="5"/>
          </reference>
          <reference field="74" count="1">
            <x v="0"/>
          </reference>
        </references>
      </pivotArea>
    </format>
    <format dxfId="2047">
      <pivotArea dataOnly="0" labelOnly="1" fieldPosition="0">
        <references count="3">
          <reference field="71" count="1" selected="0">
            <x v="21"/>
          </reference>
          <reference field="72" count="1" selected="0">
            <x v="8"/>
          </reference>
          <reference field="74" count="2">
            <x v="0"/>
            <x v="1"/>
          </reference>
        </references>
      </pivotArea>
    </format>
    <format dxfId="2046">
      <pivotArea dataOnly="0" labelOnly="1" fieldPosition="0">
        <references count="3">
          <reference field="71" count="1" selected="0">
            <x v="22"/>
          </reference>
          <reference field="72" count="1" selected="0">
            <x v="0"/>
          </reference>
          <reference field="74" count="2">
            <x v="0"/>
            <x v="2"/>
          </reference>
        </references>
      </pivotArea>
    </format>
    <format dxfId="2045">
      <pivotArea dataOnly="0" labelOnly="1" fieldPosition="0">
        <references count="3">
          <reference field="71" count="1" selected="0">
            <x v="23"/>
          </reference>
          <reference field="72" count="1" selected="0">
            <x v="2"/>
          </reference>
          <reference field="74" count="2">
            <x v="0"/>
            <x v="2"/>
          </reference>
        </references>
      </pivotArea>
    </format>
    <format dxfId="2044">
      <pivotArea dataOnly="0" labelOnly="1" fieldPosition="0">
        <references count="3">
          <reference field="71" count="1" selected="0">
            <x v="24"/>
          </reference>
          <reference field="72" count="1" selected="0">
            <x v="5"/>
          </reference>
          <reference field="74" count="1">
            <x v="0"/>
          </reference>
        </references>
      </pivotArea>
    </format>
    <format dxfId="2043">
      <pivotArea dataOnly="0" labelOnly="1" fieldPosition="0">
        <references count="3">
          <reference field="71" count="1" selected="0">
            <x v="25"/>
          </reference>
          <reference field="72" count="1" selected="0">
            <x v="2"/>
          </reference>
          <reference field="74" count="2">
            <x v="0"/>
            <x v="1"/>
          </reference>
        </references>
      </pivotArea>
    </format>
    <format dxfId="2042">
      <pivotArea dataOnly="0" labelOnly="1" fieldPosition="0">
        <references count="3">
          <reference field="71" count="1" selected="0">
            <x v="26"/>
          </reference>
          <reference field="72" count="1" selected="0">
            <x v="5"/>
          </reference>
          <reference field="74" count="1">
            <x v="0"/>
          </reference>
        </references>
      </pivotArea>
    </format>
    <format dxfId="2041">
      <pivotArea dataOnly="0" labelOnly="1" fieldPosition="0">
        <references count="3">
          <reference field="71" count="1" selected="0">
            <x v="27"/>
          </reference>
          <reference field="72" count="1" selected="0">
            <x v="6"/>
          </reference>
          <reference field="74" count="2">
            <x v="0"/>
            <x v="2"/>
          </reference>
        </references>
      </pivotArea>
    </format>
    <format dxfId="2040">
      <pivotArea dataOnly="0" labelOnly="1" fieldPosition="0">
        <references count="3">
          <reference field="71" count="1" selected="0">
            <x v="28"/>
          </reference>
          <reference field="72" count="1" selected="0">
            <x v="5"/>
          </reference>
          <reference field="74" count="2">
            <x v="0"/>
            <x v="1"/>
          </reference>
        </references>
      </pivotArea>
    </format>
    <format dxfId="2039">
      <pivotArea dataOnly="0" labelOnly="1" fieldPosition="0">
        <references count="3">
          <reference field="71" count="1" selected="0">
            <x v="29"/>
          </reference>
          <reference field="72" count="1" selected="0">
            <x v="5"/>
          </reference>
          <reference field="74" count="1">
            <x v="0"/>
          </reference>
        </references>
      </pivotArea>
    </format>
    <format dxfId="2038">
      <pivotArea dataOnly="0" labelOnly="1" fieldPosition="0">
        <references count="3">
          <reference field="71" count="1" selected="0">
            <x v="30"/>
          </reference>
          <reference field="72" count="1" selected="0">
            <x v="6"/>
          </reference>
          <reference field="74" count="2">
            <x v="0"/>
            <x v="1"/>
          </reference>
        </references>
      </pivotArea>
    </format>
    <format dxfId="2037">
      <pivotArea dataOnly="0" labelOnly="1" fieldPosition="0">
        <references count="3">
          <reference field="71" count="1" selected="0">
            <x v="31"/>
          </reference>
          <reference field="72" count="1" selected="0">
            <x v="5"/>
          </reference>
          <reference field="74" count="2">
            <x v="0"/>
            <x v="1"/>
          </reference>
        </references>
      </pivotArea>
    </format>
    <format dxfId="2036">
      <pivotArea dataOnly="0" labelOnly="1" fieldPosition="0">
        <references count="3">
          <reference field="71" count="1" selected="0">
            <x v="32"/>
          </reference>
          <reference field="72" count="1" selected="0">
            <x v="6"/>
          </reference>
          <reference field="74" count="2">
            <x v="0"/>
            <x v="1"/>
          </reference>
        </references>
      </pivotArea>
    </format>
    <format dxfId="2035">
      <pivotArea dataOnly="0" labelOnly="1" fieldPosition="0">
        <references count="3">
          <reference field="71" count="1" selected="0">
            <x v="34"/>
          </reference>
          <reference field="72" count="1" selected="0">
            <x v="3"/>
          </reference>
          <reference field="74" count="2">
            <x v="0"/>
            <x v="2"/>
          </reference>
        </references>
      </pivotArea>
    </format>
    <format dxfId="2034">
      <pivotArea dataOnly="0" labelOnly="1" fieldPosition="0">
        <references count="3">
          <reference field="71" count="1" selected="0">
            <x v="35"/>
          </reference>
          <reference field="72" count="1" selected="0">
            <x v="0"/>
          </reference>
          <reference field="74" count="1">
            <x v="1"/>
          </reference>
        </references>
      </pivotArea>
    </format>
    <format dxfId="2033">
      <pivotArea dataOnly="0" labelOnly="1" fieldPosition="0">
        <references count="3">
          <reference field="71" count="1" selected="0">
            <x v="36"/>
          </reference>
          <reference field="72" count="1" selected="0">
            <x v="9"/>
          </reference>
          <reference field="74" count="2">
            <x v="0"/>
            <x v="2"/>
          </reference>
        </references>
      </pivotArea>
    </format>
    <format dxfId="2032">
      <pivotArea dataOnly="0" labelOnly="1" fieldPosition="0">
        <references count="3">
          <reference field="71" count="1" selected="0">
            <x v="37"/>
          </reference>
          <reference field="72" count="1" selected="0">
            <x v="1"/>
          </reference>
          <reference field="74" count="2">
            <x v="0"/>
            <x v="1"/>
          </reference>
        </references>
      </pivotArea>
    </format>
    <format dxfId="2031">
      <pivotArea dataOnly="0" labelOnly="1" fieldPosition="0">
        <references count="3">
          <reference field="71" count="1" selected="0">
            <x v="38"/>
          </reference>
          <reference field="72" count="1" selected="0">
            <x v="2"/>
          </reference>
          <reference field="74" count="2">
            <x v="0"/>
            <x v="2"/>
          </reference>
        </references>
      </pivotArea>
    </format>
    <format dxfId="2030">
      <pivotArea dataOnly="0" labelOnly="1" fieldPosition="0">
        <references count="3">
          <reference field="71" count="1" selected="0">
            <x v="39"/>
          </reference>
          <reference field="72" count="1" selected="0">
            <x v="5"/>
          </reference>
          <reference field="74" count="2">
            <x v="0"/>
            <x v="1"/>
          </reference>
        </references>
      </pivotArea>
    </format>
    <format dxfId="2029">
      <pivotArea dataOnly="0" labelOnly="1" fieldPosition="0">
        <references count="3">
          <reference field="71" count="1" selected="0">
            <x v="40"/>
          </reference>
          <reference field="72" count="1" selected="0">
            <x v="9"/>
          </reference>
          <reference field="74" count="2">
            <x v="0"/>
            <x v="1"/>
          </reference>
        </references>
      </pivotArea>
    </format>
    <format dxfId="2028">
      <pivotArea dataOnly="0" labelOnly="1" fieldPosition="0">
        <references count="3">
          <reference field="71" count="1" selected="0">
            <x v="41"/>
          </reference>
          <reference field="72" count="1" selected="0">
            <x v="9"/>
          </reference>
          <reference field="74" count="2">
            <x v="0"/>
            <x v="2"/>
          </reference>
        </references>
      </pivotArea>
    </format>
    <format dxfId="2027">
      <pivotArea dataOnly="0" labelOnly="1" fieldPosition="0">
        <references count="3">
          <reference field="71" count="1" selected="0">
            <x v="42"/>
          </reference>
          <reference field="72" count="1" selected="0">
            <x v="5"/>
          </reference>
          <reference field="74" count="2">
            <x v="0"/>
            <x v="1"/>
          </reference>
        </references>
      </pivotArea>
    </format>
    <format dxfId="2026">
      <pivotArea dataOnly="0" labelOnly="1" fieldPosition="0">
        <references count="3">
          <reference field="71" count="1" selected="0">
            <x v="43"/>
          </reference>
          <reference field="72" count="1" selected="0">
            <x v="5"/>
          </reference>
          <reference field="74" count="2">
            <x v="0"/>
            <x v="2"/>
          </reference>
        </references>
      </pivotArea>
    </format>
    <format dxfId="2025">
      <pivotArea dataOnly="0" labelOnly="1" fieldPosition="0">
        <references count="3">
          <reference field="71" count="1" selected="0">
            <x v="44"/>
          </reference>
          <reference field="72" count="1" selected="0">
            <x v="5"/>
          </reference>
          <reference field="74" count="2">
            <x v="0"/>
            <x v="1"/>
          </reference>
        </references>
      </pivotArea>
    </format>
    <format dxfId="2024">
      <pivotArea dataOnly="0" labelOnly="1" fieldPosition="0">
        <references count="3">
          <reference field="71" count="1" selected="0">
            <x v="45"/>
          </reference>
          <reference field="72" count="1" selected="0">
            <x v="4"/>
          </reference>
          <reference field="74" count="2">
            <x v="0"/>
            <x v="1"/>
          </reference>
        </references>
      </pivotArea>
    </format>
    <format dxfId="2023">
      <pivotArea dataOnly="0" labelOnly="1" fieldPosition="0">
        <references count="3">
          <reference field="71" count="1" selected="0">
            <x v="46"/>
          </reference>
          <reference field="72" count="1" selected="0">
            <x v="4"/>
          </reference>
          <reference field="74" count="2">
            <x v="0"/>
            <x v="2"/>
          </reference>
        </references>
      </pivotArea>
    </format>
    <format dxfId="2022">
      <pivotArea dataOnly="0" labelOnly="1" fieldPosition="0">
        <references count="3">
          <reference field="71" count="1" selected="0">
            <x v="47"/>
          </reference>
          <reference field="72" count="1" selected="0">
            <x v="7"/>
          </reference>
          <reference field="74" count="1">
            <x v="0"/>
          </reference>
        </references>
      </pivotArea>
    </format>
    <format dxfId="2021">
      <pivotArea dataOnly="0" labelOnly="1" fieldPosition="0">
        <references count="3">
          <reference field="71" count="1" selected="0">
            <x v="48"/>
          </reference>
          <reference field="72" count="1" selected="0">
            <x v="5"/>
          </reference>
          <reference field="74" count="1">
            <x v="0"/>
          </reference>
        </references>
      </pivotArea>
    </format>
    <format dxfId="2020">
      <pivotArea dataOnly="0" labelOnly="1" fieldPosition="0">
        <references count="3">
          <reference field="71" count="1" selected="0">
            <x v="49"/>
          </reference>
          <reference field="72" count="1" selected="0">
            <x v="1"/>
          </reference>
          <reference field="74" count="2">
            <x v="0"/>
            <x v="1"/>
          </reference>
        </references>
      </pivotArea>
    </format>
    <format dxfId="2019">
      <pivotArea dataOnly="0" labelOnly="1" fieldPosition="0">
        <references count="3">
          <reference field="71" count="1" selected="0">
            <x v="50"/>
          </reference>
          <reference field="72" count="1" selected="0">
            <x v="3"/>
          </reference>
          <reference field="74" count="2">
            <x v="0"/>
            <x v="2"/>
          </reference>
        </references>
      </pivotArea>
    </format>
    <format dxfId="2018">
      <pivotArea dataOnly="0" labelOnly="1" fieldPosition="0">
        <references count="3">
          <reference field="71" count="1" selected="0">
            <x v="51"/>
          </reference>
          <reference field="72" count="1" selected="0">
            <x v="7"/>
          </reference>
          <reference field="74" count="2">
            <x v="0"/>
            <x v="1"/>
          </reference>
        </references>
      </pivotArea>
    </format>
    <format dxfId="2017">
      <pivotArea dataOnly="0" labelOnly="1" fieldPosition="0">
        <references count="3">
          <reference field="71" count="1" selected="0">
            <x v="52"/>
          </reference>
          <reference field="72" count="1" selected="0">
            <x v="1"/>
          </reference>
          <reference field="74" count="2">
            <x v="0"/>
            <x v="1"/>
          </reference>
        </references>
      </pivotArea>
    </format>
    <format dxfId="2016">
      <pivotArea dataOnly="0" labelOnly="1" fieldPosition="0">
        <references count="3">
          <reference field="71" count="1" selected="0">
            <x v="53"/>
          </reference>
          <reference field="72" count="1" selected="0">
            <x v="1"/>
          </reference>
          <reference field="74" count="1">
            <x v="2"/>
          </reference>
        </references>
      </pivotArea>
    </format>
    <format dxfId="2015">
      <pivotArea dataOnly="0" labelOnly="1" fieldPosition="0">
        <references count="3">
          <reference field="71" count="1" selected="0">
            <x v="54"/>
          </reference>
          <reference field="72" count="1" selected="0">
            <x v="7"/>
          </reference>
          <reference field="74" count="2">
            <x v="0"/>
            <x v="1"/>
          </reference>
        </references>
      </pivotArea>
    </format>
    <format dxfId="2014">
      <pivotArea dataOnly="0" labelOnly="1" fieldPosition="0">
        <references count="3">
          <reference field="71" count="1" selected="0">
            <x v="55"/>
          </reference>
          <reference field="72" count="1" selected="0">
            <x v="8"/>
          </reference>
          <reference field="74" count="1">
            <x v="2"/>
          </reference>
        </references>
      </pivotArea>
    </format>
    <format dxfId="2013">
      <pivotArea dataOnly="0" labelOnly="1" fieldPosition="0">
        <references count="3">
          <reference field="71" count="1" selected="0">
            <x v="56"/>
          </reference>
          <reference field="72" count="1" selected="0">
            <x v="9"/>
          </reference>
          <reference field="74" count="2">
            <x v="0"/>
            <x v="2"/>
          </reference>
        </references>
      </pivotArea>
    </format>
    <format dxfId="2012">
      <pivotArea dataOnly="0" labelOnly="1" fieldPosition="0">
        <references count="3">
          <reference field="71" count="1" selected="0">
            <x v="57"/>
          </reference>
          <reference field="72" count="1" selected="0">
            <x v="8"/>
          </reference>
          <reference field="74" count="2">
            <x v="0"/>
            <x v="1"/>
          </reference>
        </references>
      </pivotArea>
    </format>
    <format dxfId="2011">
      <pivotArea dataOnly="0" labelOnly="1" fieldPosition="0">
        <references count="3">
          <reference field="71" count="1" selected="0">
            <x v="58"/>
          </reference>
          <reference field="72" count="1" selected="0">
            <x v="8"/>
          </reference>
          <reference field="74" count="2">
            <x v="0"/>
            <x v="2"/>
          </reference>
        </references>
      </pivotArea>
    </format>
    <format dxfId="2010">
      <pivotArea dataOnly="0" labelOnly="1" fieldPosition="0">
        <references count="3">
          <reference field="71" count="1" selected="0">
            <x v="59"/>
          </reference>
          <reference field="72" count="1" selected="0">
            <x v="7"/>
          </reference>
          <reference field="74" count="1">
            <x v="0"/>
          </reference>
        </references>
      </pivotArea>
    </format>
    <format dxfId="2009">
      <pivotArea dataOnly="0" labelOnly="1" fieldPosition="0">
        <references count="3">
          <reference field="71" count="1" selected="0">
            <x v="60"/>
          </reference>
          <reference field="72" count="1" selected="0">
            <x v="9"/>
          </reference>
          <reference field="74" count="2">
            <x v="0"/>
            <x v="2"/>
          </reference>
        </references>
      </pivotArea>
    </format>
    <format dxfId="2008">
      <pivotArea dataOnly="0" labelOnly="1" fieldPosition="0">
        <references count="3">
          <reference field="71" count="1" selected="0">
            <x v="61"/>
          </reference>
          <reference field="72" count="1" selected="0">
            <x v="6"/>
          </reference>
          <reference field="74" count="2">
            <x v="0"/>
            <x v="1"/>
          </reference>
        </references>
      </pivotArea>
    </format>
    <format dxfId="2007">
      <pivotArea dataOnly="0" labelOnly="1" fieldPosition="0">
        <references count="3">
          <reference field="71" count="1" selected="0">
            <x v="62"/>
          </reference>
          <reference field="72" count="1" selected="0">
            <x v="8"/>
          </reference>
          <reference field="74" count="1">
            <x v="0"/>
          </reference>
        </references>
      </pivotArea>
    </format>
    <format dxfId="2006">
      <pivotArea dataOnly="0" labelOnly="1" fieldPosition="0">
        <references count="3">
          <reference field="71" count="1" selected="0">
            <x v="63"/>
          </reference>
          <reference field="72" count="1" selected="0">
            <x v="1"/>
          </reference>
          <reference field="74" count="2">
            <x v="0"/>
            <x v="1"/>
          </reference>
        </references>
      </pivotArea>
    </format>
    <format dxfId="2005">
      <pivotArea dataOnly="0" labelOnly="1" fieldPosition="0">
        <references count="3">
          <reference field="71" count="1" selected="0">
            <x v="64"/>
          </reference>
          <reference field="72" count="1" selected="0">
            <x v="7"/>
          </reference>
          <reference field="74" count="2">
            <x v="0"/>
            <x v="1"/>
          </reference>
        </references>
      </pivotArea>
    </format>
    <format dxfId="2004">
      <pivotArea dataOnly="0" labelOnly="1" fieldPosition="0">
        <references count="3">
          <reference field="71" count="1" selected="0">
            <x v="65"/>
          </reference>
          <reference field="72" count="1" selected="0">
            <x v="1"/>
          </reference>
          <reference field="74" count="1">
            <x v="0"/>
          </reference>
        </references>
      </pivotArea>
    </format>
    <format dxfId="2003">
      <pivotArea dataOnly="0" labelOnly="1" fieldPosition="0">
        <references count="3">
          <reference field="71" count="1" selected="0">
            <x v="66"/>
          </reference>
          <reference field="72" count="1" selected="0">
            <x v="6"/>
          </reference>
          <reference field="74" count="2">
            <x v="0"/>
            <x v="1"/>
          </reference>
        </references>
      </pivotArea>
    </format>
    <format dxfId="2002">
      <pivotArea dataOnly="0" labelOnly="1" fieldPosition="0">
        <references count="3">
          <reference field="71" count="1" selected="0">
            <x v="67"/>
          </reference>
          <reference field="72" count="1" selected="0">
            <x v="3"/>
          </reference>
          <reference field="74" count="2">
            <x v="0"/>
            <x v="2"/>
          </reference>
        </references>
      </pivotArea>
    </format>
    <format dxfId="2001">
      <pivotArea dataOnly="0" labelOnly="1" fieldPosition="0">
        <references count="3">
          <reference field="71" count="1" selected="0">
            <x v="70"/>
          </reference>
          <reference field="72" count="1" selected="0">
            <x v="5"/>
          </reference>
          <reference field="74" count="1">
            <x v="2"/>
          </reference>
        </references>
      </pivotArea>
    </format>
    <format dxfId="2000">
      <pivotArea dataOnly="0" labelOnly="1" fieldPosition="0">
        <references count="3">
          <reference field="71" count="1" selected="0">
            <x v="71"/>
          </reference>
          <reference field="72" count="1" selected="0">
            <x v="4"/>
          </reference>
          <reference field="74" count="1">
            <x v="0"/>
          </reference>
        </references>
      </pivotArea>
    </format>
    <format dxfId="1999">
      <pivotArea dataOnly="0" labelOnly="1" fieldPosition="0">
        <references count="3">
          <reference field="71" count="1" selected="0">
            <x v="80"/>
          </reference>
          <reference field="72" count="1" selected="0">
            <x v="6"/>
          </reference>
          <reference field="74" count="2">
            <x v="0"/>
            <x v="1"/>
          </reference>
        </references>
      </pivotArea>
    </format>
    <format dxfId="1998">
      <pivotArea dataOnly="0" labelOnly="1" fieldPosition="0">
        <references count="3">
          <reference field="71" count="1" selected="0">
            <x v="87"/>
          </reference>
          <reference field="72" count="1" selected="0">
            <x v="7"/>
          </reference>
          <reference field="74" count="2">
            <x v="0"/>
            <x v="2"/>
          </reference>
        </references>
      </pivotArea>
    </format>
    <format dxfId="1997">
      <pivotArea dataOnly="0" labelOnly="1" fieldPosition="0">
        <references count="3">
          <reference field="71" count="1" selected="0">
            <x v="88"/>
          </reference>
          <reference field="72" count="1" selected="0">
            <x v="4"/>
          </reference>
          <reference field="74" count="1">
            <x v="2"/>
          </reference>
        </references>
      </pivotArea>
    </format>
    <format dxfId="1996">
      <pivotArea dataOnly="0" labelOnly="1" fieldPosition="0">
        <references count="3">
          <reference field="71" count="1" selected="0">
            <x v="89"/>
          </reference>
          <reference field="72" count="1" selected="0">
            <x v="8"/>
          </reference>
          <reference field="74" count="2">
            <x v="0"/>
            <x v="2"/>
          </reference>
        </references>
      </pivotArea>
    </format>
    <format dxfId="1995">
      <pivotArea dataOnly="0" labelOnly="1" fieldPosition="0">
        <references count="3">
          <reference field="71" count="1" selected="0">
            <x v="90"/>
          </reference>
          <reference field="72" count="1" selected="0">
            <x v="7"/>
          </reference>
          <reference field="74" count="2">
            <x v="0"/>
            <x v="1"/>
          </reference>
        </references>
      </pivotArea>
    </format>
    <format dxfId="1994">
      <pivotArea dataOnly="0" labelOnly="1" fieldPosition="0">
        <references count="3">
          <reference field="71" count="1" selected="0">
            <x v="91"/>
          </reference>
          <reference field="72" count="1" selected="0">
            <x v="5"/>
          </reference>
          <reference field="74" count="2">
            <x v="0"/>
            <x v="1"/>
          </reference>
        </references>
      </pivotArea>
    </format>
    <format dxfId="1993">
      <pivotArea dataOnly="0" labelOnly="1" fieldPosition="0">
        <references count="3">
          <reference field="71" count="1" selected="0">
            <x v="92"/>
          </reference>
          <reference field="72" count="1" selected="0">
            <x v="9"/>
          </reference>
          <reference field="74" count="2">
            <x v="0"/>
            <x v="1"/>
          </reference>
        </references>
      </pivotArea>
    </format>
    <format dxfId="1992">
      <pivotArea dataOnly="0" labelOnly="1" fieldPosition="0">
        <references count="3">
          <reference field="71" count="1" selected="0">
            <x v="93"/>
          </reference>
          <reference field="72" count="1" selected="0">
            <x v="2"/>
          </reference>
          <reference field="74" count="2">
            <x v="0"/>
            <x v="2"/>
          </reference>
        </references>
      </pivotArea>
    </format>
    <format dxfId="1991">
      <pivotArea dataOnly="0" labelOnly="1" fieldPosition="0">
        <references count="3">
          <reference field="71" count="1" selected="0">
            <x v="94"/>
          </reference>
          <reference field="72" count="1" selected="0">
            <x v="4"/>
          </reference>
          <reference field="74" count="2">
            <x v="0"/>
            <x v="1"/>
          </reference>
        </references>
      </pivotArea>
    </format>
    <format dxfId="1990">
      <pivotArea dataOnly="0" labelOnly="1" fieldPosition="0">
        <references count="3">
          <reference field="71" count="1" selected="0">
            <x v="95"/>
          </reference>
          <reference field="72" count="1" selected="0">
            <x v="5"/>
          </reference>
          <reference field="74" count="1">
            <x v="2"/>
          </reference>
        </references>
      </pivotArea>
    </format>
    <format dxfId="1989">
      <pivotArea dataOnly="0" labelOnly="1" fieldPosition="0">
        <references count="3">
          <reference field="71" count="1" selected="0">
            <x v="96"/>
          </reference>
          <reference field="72" count="1" selected="0">
            <x v="7"/>
          </reference>
          <reference field="74" count="2">
            <x v="0"/>
            <x v="2"/>
          </reference>
        </references>
      </pivotArea>
    </format>
    <format dxfId="1988">
      <pivotArea dataOnly="0" labelOnly="1" fieldPosition="0">
        <references count="3">
          <reference field="71" count="1" selected="0">
            <x v="97"/>
          </reference>
          <reference field="72" count="1" selected="0">
            <x v="5"/>
          </reference>
          <reference field="74" count="2">
            <x v="0"/>
            <x v="1"/>
          </reference>
        </references>
      </pivotArea>
    </format>
    <format dxfId="1987">
      <pivotArea dataOnly="0" labelOnly="1" fieldPosition="0">
        <references count="3">
          <reference field="71" count="1" selected="0">
            <x v="98"/>
          </reference>
          <reference field="72" count="1" selected="0">
            <x v="5"/>
          </reference>
          <reference field="74" count="2">
            <x v="0"/>
            <x v="1"/>
          </reference>
        </references>
      </pivotArea>
    </format>
    <format dxfId="1986">
      <pivotArea dataOnly="0" labelOnly="1" fieldPosition="0">
        <references count="3">
          <reference field="71" count="1" selected="0">
            <x v="99"/>
          </reference>
          <reference field="72" count="1" selected="0">
            <x v="4"/>
          </reference>
          <reference field="74" count="2">
            <x v="0"/>
            <x v="1"/>
          </reference>
        </references>
      </pivotArea>
    </format>
    <format dxfId="1985">
      <pivotArea dataOnly="0" labelOnly="1" fieldPosition="0">
        <references count="3">
          <reference field="71" count="1" selected="0">
            <x v="100"/>
          </reference>
          <reference field="72" count="1" selected="0">
            <x v="1"/>
          </reference>
          <reference field="74" count="1">
            <x v="1"/>
          </reference>
        </references>
      </pivotArea>
    </format>
    <format dxfId="1984">
      <pivotArea dataOnly="0" labelOnly="1" fieldPosition="0">
        <references count="3">
          <reference field="71" count="1" selected="0">
            <x v="101"/>
          </reference>
          <reference field="72" count="1" selected="0">
            <x v="8"/>
          </reference>
          <reference field="74" count="2">
            <x v="0"/>
            <x v="2"/>
          </reference>
        </references>
      </pivotArea>
    </format>
    <format dxfId="1983">
      <pivotArea dataOnly="0" labelOnly="1" fieldPosition="0">
        <references count="3">
          <reference field="71" count="1" selected="0">
            <x v="102"/>
          </reference>
          <reference field="72" count="1" selected="0">
            <x v="0"/>
          </reference>
          <reference field="74" count="1">
            <x v="0"/>
          </reference>
        </references>
      </pivotArea>
    </format>
    <format dxfId="1982">
      <pivotArea dataOnly="0" labelOnly="1" fieldPosition="0">
        <references count="3">
          <reference field="71" count="1" selected="0">
            <x v="103"/>
          </reference>
          <reference field="72" count="1" selected="0">
            <x v="9"/>
          </reference>
          <reference field="74" count="2">
            <x v="0"/>
            <x v="1"/>
          </reference>
        </references>
      </pivotArea>
    </format>
    <format dxfId="1981">
      <pivotArea dataOnly="0" labelOnly="1" fieldPosition="0">
        <references count="3">
          <reference field="71" count="1" selected="0">
            <x v="104"/>
          </reference>
          <reference field="72" count="1" selected="0">
            <x v="1"/>
          </reference>
          <reference field="74" count="1">
            <x v="0"/>
          </reference>
        </references>
      </pivotArea>
    </format>
    <format dxfId="1980">
      <pivotArea dataOnly="0" labelOnly="1" fieldPosition="0">
        <references count="3">
          <reference field="71" count="1" selected="0">
            <x v="105"/>
          </reference>
          <reference field="72" count="1" selected="0">
            <x v="9"/>
          </reference>
          <reference field="74" count="2">
            <x v="0"/>
            <x v="1"/>
          </reference>
        </references>
      </pivotArea>
    </format>
    <format dxfId="1979">
      <pivotArea dataOnly="0" labelOnly="1" fieldPosition="0">
        <references count="3">
          <reference field="71" count="1" selected="0">
            <x v="106"/>
          </reference>
          <reference field="72" count="1" selected="0">
            <x v="7"/>
          </reference>
          <reference field="74" count="2">
            <x v="0"/>
            <x v="1"/>
          </reference>
        </references>
      </pivotArea>
    </format>
    <format dxfId="1978">
      <pivotArea dataOnly="0" labelOnly="1" fieldPosition="0">
        <references count="3">
          <reference field="71" count="1" selected="0">
            <x v="107"/>
          </reference>
          <reference field="72" count="1" selected="0">
            <x v="6"/>
          </reference>
          <reference field="74" count="2">
            <x v="0"/>
            <x v="1"/>
          </reference>
        </references>
      </pivotArea>
    </format>
    <format dxfId="1977">
      <pivotArea dataOnly="0" labelOnly="1" fieldPosition="0">
        <references count="3">
          <reference field="71" count="1" selected="0">
            <x v="108"/>
          </reference>
          <reference field="72" count="1" selected="0">
            <x v="2"/>
          </reference>
          <reference field="74" count="1">
            <x v="2"/>
          </reference>
        </references>
      </pivotArea>
    </format>
    <format dxfId="1976">
      <pivotArea dataOnly="0" labelOnly="1" fieldPosition="0">
        <references count="3">
          <reference field="71" count="1" selected="0">
            <x v="109"/>
          </reference>
          <reference field="72" count="1" selected="0">
            <x v="6"/>
          </reference>
          <reference field="74" count="2">
            <x v="0"/>
            <x v="1"/>
          </reference>
        </references>
      </pivotArea>
    </format>
    <format dxfId="1975">
      <pivotArea dataOnly="0" labelOnly="1" fieldPosition="0">
        <references count="3">
          <reference field="71" count="1" selected="0">
            <x v="110"/>
          </reference>
          <reference field="72" count="1" selected="0">
            <x v="7"/>
          </reference>
          <reference field="74" count="2">
            <x v="0"/>
            <x v="1"/>
          </reference>
        </references>
      </pivotArea>
    </format>
    <format dxfId="1974">
      <pivotArea dataOnly="0" labelOnly="1" fieldPosition="0">
        <references count="3">
          <reference field="71" count="1" selected="0">
            <x v="111"/>
          </reference>
          <reference field="72" count="1" selected="0">
            <x v="2"/>
          </reference>
          <reference field="74" count="1">
            <x v="0"/>
          </reference>
        </references>
      </pivotArea>
    </format>
    <format dxfId="1973">
      <pivotArea dataOnly="0" labelOnly="1" fieldPosition="0">
        <references count="3">
          <reference field="71" count="1" selected="0">
            <x v="112"/>
          </reference>
          <reference field="72" count="1" selected="0">
            <x v="5"/>
          </reference>
          <reference field="74" count="2">
            <x v="0"/>
            <x v="2"/>
          </reference>
        </references>
      </pivotArea>
    </format>
    <format dxfId="1972">
      <pivotArea dataOnly="0" labelOnly="1" fieldPosition="0">
        <references count="3">
          <reference field="71" count="1" selected="0">
            <x v="113"/>
          </reference>
          <reference field="72" count="1" selected="0">
            <x v="1"/>
          </reference>
          <reference field="74" count="2">
            <x v="0"/>
            <x v="1"/>
          </reference>
        </references>
      </pivotArea>
    </format>
    <format dxfId="1971">
      <pivotArea dataOnly="0" labelOnly="1" fieldPosition="0">
        <references count="3">
          <reference field="71" count="1" selected="0">
            <x v="114"/>
          </reference>
          <reference field="72" count="1" selected="0">
            <x v="3"/>
          </reference>
          <reference field="74" count="2">
            <x v="0"/>
            <x v="2"/>
          </reference>
        </references>
      </pivotArea>
    </format>
    <format dxfId="1970">
      <pivotArea dataOnly="0" labelOnly="1" fieldPosition="0">
        <references count="3">
          <reference field="71" count="1" selected="0">
            <x v="115"/>
          </reference>
          <reference field="72" count="1" selected="0">
            <x v="4"/>
          </reference>
          <reference field="74" count="1">
            <x v="2"/>
          </reference>
        </references>
      </pivotArea>
    </format>
    <format dxfId="1969">
      <pivotArea dataOnly="0" labelOnly="1" fieldPosition="0">
        <references count="3">
          <reference field="71" count="1" selected="0">
            <x v="116"/>
          </reference>
          <reference field="72" count="1" selected="0">
            <x v="7"/>
          </reference>
          <reference field="74" count="2">
            <x v="0"/>
            <x v="1"/>
          </reference>
        </references>
      </pivotArea>
    </format>
    <format dxfId="1968">
      <pivotArea dataOnly="0" labelOnly="1" fieldPosition="0">
        <references count="3">
          <reference field="71" count="1" selected="0">
            <x v="117"/>
          </reference>
          <reference field="72" count="1" selected="0">
            <x v="0"/>
          </reference>
          <reference field="74" count="2">
            <x v="0"/>
            <x v="2"/>
          </reference>
        </references>
      </pivotArea>
    </format>
    <format dxfId="1967">
      <pivotArea dataOnly="0" labelOnly="1" fieldPosition="0">
        <references count="3">
          <reference field="71" count="1" selected="0">
            <x v="118"/>
          </reference>
          <reference field="72" count="1" selected="0">
            <x v="6"/>
          </reference>
          <reference field="74" count="1">
            <x v="0"/>
          </reference>
        </references>
      </pivotArea>
    </format>
    <format dxfId="1966">
      <pivotArea dataOnly="0" labelOnly="1" fieldPosition="0">
        <references count="3">
          <reference field="71" count="1" selected="0">
            <x v="119"/>
          </reference>
          <reference field="72" count="1" selected="0">
            <x v="1"/>
          </reference>
          <reference field="74" count="1">
            <x v="1"/>
          </reference>
        </references>
      </pivotArea>
    </format>
    <format dxfId="1965">
      <pivotArea dataOnly="0" labelOnly="1" fieldPosition="0">
        <references count="3">
          <reference field="71" count="1" selected="0">
            <x v="120"/>
          </reference>
          <reference field="72" count="1" selected="0">
            <x v="3"/>
          </reference>
          <reference field="74" count="2">
            <x v="0"/>
            <x v="2"/>
          </reference>
        </references>
      </pivotArea>
    </format>
    <format dxfId="1964">
      <pivotArea dataOnly="0" labelOnly="1" fieldPosition="0">
        <references count="3">
          <reference field="71" count="1" selected="0">
            <x v="121"/>
          </reference>
          <reference field="72" count="1" selected="0">
            <x v="1"/>
          </reference>
          <reference field="74" count="1">
            <x v="2"/>
          </reference>
        </references>
      </pivotArea>
    </format>
    <format dxfId="1963">
      <pivotArea dataOnly="0" labelOnly="1" fieldPosition="0">
        <references count="3">
          <reference field="71" count="1" selected="0">
            <x v="122"/>
          </reference>
          <reference field="72" count="1" selected="0">
            <x v="1"/>
          </reference>
          <reference field="74" count="2">
            <x v="0"/>
            <x v="1"/>
          </reference>
        </references>
      </pivotArea>
    </format>
    <format dxfId="1962">
      <pivotArea dataOnly="0" labelOnly="1" fieldPosition="0">
        <references count="3">
          <reference field="71" count="1" selected="0">
            <x v="123"/>
          </reference>
          <reference field="72" count="1" selected="0">
            <x v="4"/>
          </reference>
          <reference field="74" count="2">
            <x v="0"/>
            <x v="1"/>
          </reference>
        </references>
      </pivotArea>
    </format>
    <format dxfId="1961">
      <pivotArea type="all" dataOnly="0" outline="0" fieldPosition="0"/>
    </format>
    <format dxfId="1960">
      <pivotArea field="71" type="button" dataOnly="0" labelOnly="1" outline="0" axis="axisRow" fieldPosition="0"/>
    </format>
    <format dxfId="1959">
      <pivotArea field="72" type="button" dataOnly="0" labelOnly="1" outline="0" axis="axisRow" fieldPosition="1"/>
    </format>
    <format dxfId="1958">
      <pivotArea field="74" type="button" dataOnly="0" labelOnly="1" outline="0" axis="axisRow" fieldPosition="2"/>
    </format>
    <format dxfId="1957">
      <pivotArea dataOnly="0" labelOnly="1" fieldPosition="0">
        <references count="1">
          <reference field="71" count="49">
            <x v="0"/>
            <x v="1"/>
            <x v="2"/>
            <x v="3"/>
            <x v="4"/>
            <x v="5"/>
            <x v="6"/>
            <x v="7"/>
            <x v="8"/>
            <x v="9"/>
            <x v="10"/>
            <x v="11"/>
            <x v="12"/>
            <x v="13"/>
            <x v="14"/>
            <x v="16"/>
            <x v="17"/>
            <x v="18"/>
            <x v="19"/>
            <x v="20"/>
            <x v="21"/>
            <x v="22"/>
            <x v="23"/>
            <x v="24"/>
            <x v="25"/>
            <x v="26"/>
            <x v="27"/>
            <x v="28"/>
            <x v="29"/>
            <x v="30"/>
            <x v="31"/>
            <x v="32"/>
            <x v="34"/>
            <x v="35"/>
            <x v="36"/>
            <x v="37"/>
            <x v="38"/>
            <x v="39"/>
            <x v="40"/>
            <x v="41"/>
            <x v="42"/>
            <x v="43"/>
            <x v="44"/>
            <x v="45"/>
            <x v="46"/>
            <x v="47"/>
            <x v="48"/>
            <x v="49"/>
            <x v="50"/>
          </reference>
        </references>
      </pivotArea>
    </format>
    <format dxfId="1956">
      <pivotArea dataOnly="0" labelOnly="1" fieldPosition="0">
        <references count="1">
          <reference field="71" count="48">
            <x v="51"/>
            <x v="52"/>
            <x v="53"/>
            <x v="54"/>
            <x v="55"/>
            <x v="56"/>
            <x v="57"/>
            <x v="58"/>
            <x v="59"/>
            <x v="60"/>
            <x v="61"/>
            <x v="62"/>
            <x v="63"/>
            <x v="64"/>
            <x v="65"/>
            <x v="66"/>
            <x v="67"/>
            <x v="70"/>
            <x v="71"/>
            <x v="80"/>
            <x v="87"/>
            <x v="88"/>
            <x v="89"/>
            <x v="90"/>
            <x v="91"/>
            <x v="92"/>
            <x v="93"/>
            <x v="94"/>
            <x v="95"/>
            <x v="96"/>
            <x v="97"/>
            <x v="98"/>
            <x v="99"/>
            <x v="100"/>
            <x v="101"/>
            <x v="102"/>
            <x v="103"/>
            <x v="104"/>
            <x v="105"/>
            <x v="106"/>
            <x v="107"/>
            <x v="108"/>
            <x v="109"/>
            <x v="110"/>
            <x v="111"/>
            <x v="112"/>
            <x v="113"/>
            <x v="114"/>
          </reference>
        </references>
      </pivotArea>
    </format>
    <format dxfId="1955">
      <pivotArea dataOnly="0" labelOnly="1" fieldPosition="0">
        <references count="1">
          <reference field="71" count="9">
            <x v="115"/>
            <x v="116"/>
            <x v="117"/>
            <x v="118"/>
            <x v="119"/>
            <x v="120"/>
            <x v="121"/>
            <x v="122"/>
            <x v="123"/>
          </reference>
        </references>
      </pivotArea>
    </format>
    <format dxfId="1954">
      <pivotArea dataOnly="0" labelOnly="1" grandRow="1" outline="0" fieldPosition="0"/>
    </format>
    <format dxfId="1953">
      <pivotArea dataOnly="0" labelOnly="1" fieldPosition="0">
        <references count="2">
          <reference field="71" count="1" selected="0">
            <x v="0"/>
          </reference>
          <reference field="72" count="1">
            <x v="7"/>
          </reference>
        </references>
      </pivotArea>
    </format>
    <format dxfId="1952">
      <pivotArea dataOnly="0" labelOnly="1" fieldPosition="0">
        <references count="2">
          <reference field="71" count="1" selected="0">
            <x v="1"/>
          </reference>
          <reference field="72" count="1">
            <x v="1"/>
          </reference>
        </references>
      </pivotArea>
    </format>
    <format dxfId="1951">
      <pivotArea dataOnly="0" labelOnly="1" fieldPosition="0">
        <references count="2">
          <reference field="71" count="1" selected="0">
            <x v="2"/>
          </reference>
          <reference field="72" count="1">
            <x v="6"/>
          </reference>
        </references>
      </pivotArea>
    </format>
    <format dxfId="1950">
      <pivotArea dataOnly="0" labelOnly="1" fieldPosition="0">
        <references count="2">
          <reference field="71" count="1" selected="0">
            <x v="3"/>
          </reference>
          <reference field="72" count="1">
            <x v="8"/>
          </reference>
        </references>
      </pivotArea>
    </format>
    <format dxfId="1949">
      <pivotArea dataOnly="0" labelOnly="1" fieldPosition="0">
        <references count="2">
          <reference field="71" count="1" selected="0">
            <x v="4"/>
          </reference>
          <reference field="72" count="1">
            <x v="1"/>
          </reference>
        </references>
      </pivotArea>
    </format>
    <format dxfId="1948">
      <pivotArea dataOnly="0" labelOnly="1" fieldPosition="0">
        <references count="2">
          <reference field="71" count="1" selected="0">
            <x v="6"/>
          </reference>
          <reference field="72" count="1">
            <x v="4"/>
          </reference>
        </references>
      </pivotArea>
    </format>
    <format dxfId="1947">
      <pivotArea dataOnly="0" labelOnly="1" fieldPosition="0">
        <references count="2">
          <reference field="71" count="1" selected="0">
            <x v="7"/>
          </reference>
          <reference field="72" count="1">
            <x v="1"/>
          </reference>
        </references>
      </pivotArea>
    </format>
    <format dxfId="1946">
      <pivotArea dataOnly="0" labelOnly="1" fieldPosition="0">
        <references count="2">
          <reference field="71" count="1" selected="0">
            <x v="8"/>
          </reference>
          <reference field="72" count="1">
            <x v="5"/>
          </reference>
        </references>
      </pivotArea>
    </format>
    <format dxfId="1945">
      <pivotArea dataOnly="0" labelOnly="1" fieldPosition="0">
        <references count="2">
          <reference field="71" count="1" selected="0">
            <x v="9"/>
          </reference>
          <reference field="72" count="1">
            <x v="0"/>
          </reference>
        </references>
      </pivotArea>
    </format>
    <format dxfId="1944">
      <pivotArea dataOnly="0" labelOnly="1" fieldPosition="0">
        <references count="2">
          <reference field="71" count="1" selected="0">
            <x v="10"/>
          </reference>
          <reference field="72" count="1">
            <x v="7"/>
          </reference>
        </references>
      </pivotArea>
    </format>
    <format dxfId="1943">
      <pivotArea dataOnly="0" labelOnly="1" fieldPosition="0">
        <references count="2">
          <reference field="71" count="1" selected="0">
            <x v="11"/>
          </reference>
          <reference field="72" count="1">
            <x v="5"/>
          </reference>
        </references>
      </pivotArea>
    </format>
    <format dxfId="1942">
      <pivotArea dataOnly="0" labelOnly="1" fieldPosition="0">
        <references count="2">
          <reference field="71" count="1" selected="0">
            <x v="12"/>
          </reference>
          <reference field="72" count="1">
            <x v="8"/>
          </reference>
        </references>
      </pivotArea>
    </format>
    <format dxfId="1941">
      <pivotArea dataOnly="0" labelOnly="1" fieldPosition="0">
        <references count="2">
          <reference field="71" count="1" selected="0">
            <x v="13"/>
          </reference>
          <reference field="72" count="1">
            <x v="9"/>
          </reference>
        </references>
      </pivotArea>
    </format>
    <format dxfId="1940">
      <pivotArea dataOnly="0" labelOnly="1" fieldPosition="0">
        <references count="2">
          <reference field="71" count="1" selected="0">
            <x v="14"/>
          </reference>
          <reference field="72" count="1">
            <x v="0"/>
          </reference>
        </references>
      </pivotArea>
    </format>
    <format dxfId="1939">
      <pivotArea dataOnly="0" labelOnly="1" fieldPosition="0">
        <references count="2">
          <reference field="71" count="1" selected="0">
            <x v="16"/>
          </reference>
          <reference field="72" count="1">
            <x v="4"/>
          </reference>
        </references>
      </pivotArea>
    </format>
    <format dxfId="1938">
      <pivotArea dataOnly="0" labelOnly="1" fieldPosition="0">
        <references count="2">
          <reference field="71" count="1" selected="0">
            <x v="17"/>
          </reference>
          <reference field="72" count="1">
            <x v="0"/>
          </reference>
        </references>
      </pivotArea>
    </format>
    <format dxfId="1937">
      <pivotArea dataOnly="0" labelOnly="1" fieldPosition="0">
        <references count="2">
          <reference field="71" count="1" selected="0">
            <x v="20"/>
          </reference>
          <reference field="72" count="1">
            <x v="5"/>
          </reference>
        </references>
      </pivotArea>
    </format>
    <format dxfId="1936">
      <pivotArea dataOnly="0" labelOnly="1" fieldPosition="0">
        <references count="2">
          <reference field="71" count="1" selected="0">
            <x v="21"/>
          </reference>
          <reference field="72" count="1">
            <x v="8"/>
          </reference>
        </references>
      </pivotArea>
    </format>
    <format dxfId="1935">
      <pivotArea dataOnly="0" labelOnly="1" fieldPosition="0">
        <references count="2">
          <reference field="71" count="1" selected="0">
            <x v="22"/>
          </reference>
          <reference field="72" count="1">
            <x v="0"/>
          </reference>
        </references>
      </pivotArea>
    </format>
    <format dxfId="1934">
      <pivotArea dataOnly="0" labelOnly="1" fieldPosition="0">
        <references count="2">
          <reference field="71" count="1" selected="0">
            <x v="23"/>
          </reference>
          <reference field="72" count="1">
            <x v="2"/>
          </reference>
        </references>
      </pivotArea>
    </format>
    <format dxfId="1933">
      <pivotArea dataOnly="0" labelOnly="1" fieldPosition="0">
        <references count="2">
          <reference field="71" count="1" selected="0">
            <x v="24"/>
          </reference>
          <reference field="72" count="1">
            <x v="5"/>
          </reference>
        </references>
      </pivotArea>
    </format>
    <format dxfId="1932">
      <pivotArea dataOnly="0" labelOnly="1" fieldPosition="0">
        <references count="2">
          <reference field="71" count="1" selected="0">
            <x v="25"/>
          </reference>
          <reference field="72" count="1">
            <x v="2"/>
          </reference>
        </references>
      </pivotArea>
    </format>
    <format dxfId="1931">
      <pivotArea dataOnly="0" labelOnly="1" fieldPosition="0">
        <references count="2">
          <reference field="71" count="1" selected="0">
            <x v="26"/>
          </reference>
          <reference field="72" count="1">
            <x v="5"/>
          </reference>
        </references>
      </pivotArea>
    </format>
    <format dxfId="1930">
      <pivotArea dataOnly="0" labelOnly="1" fieldPosition="0">
        <references count="2">
          <reference field="71" count="1" selected="0">
            <x v="27"/>
          </reference>
          <reference field="72" count="1">
            <x v="6"/>
          </reference>
        </references>
      </pivotArea>
    </format>
    <format dxfId="1929">
      <pivotArea dataOnly="0" labelOnly="1" fieldPosition="0">
        <references count="2">
          <reference field="71" count="1" selected="0">
            <x v="28"/>
          </reference>
          <reference field="72" count="1">
            <x v="5"/>
          </reference>
        </references>
      </pivotArea>
    </format>
    <format dxfId="1928">
      <pivotArea dataOnly="0" labelOnly="1" fieldPosition="0">
        <references count="2">
          <reference field="71" count="1" selected="0">
            <x v="30"/>
          </reference>
          <reference field="72" count="1">
            <x v="6"/>
          </reference>
        </references>
      </pivotArea>
    </format>
    <format dxfId="1927">
      <pivotArea dataOnly="0" labelOnly="1" fieldPosition="0">
        <references count="2">
          <reference field="71" count="1" selected="0">
            <x v="31"/>
          </reference>
          <reference field="72" count="1">
            <x v="5"/>
          </reference>
        </references>
      </pivotArea>
    </format>
    <format dxfId="1926">
      <pivotArea dataOnly="0" labelOnly="1" fieldPosition="0">
        <references count="2">
          <reference field="71" count="1" selected="0">
            <x v="32"/>
          </reference>
          <reference field="72" count="1">
            <x v="6"/>
          </reference>
        </references>
      </pivotArea>
    </format>
    <format dxfId="1925">
      <pivotArea dataOnly="0" labelOnly="1" fieldPosition="0">
        <references count="2">
          <reference field="71" count="1" selected="0">
            <x v="34"/>
          </reference>
          <reference field="72" count="1">
            <x v="3"/>
          </reference>
        </references>
      </pivotArea>
    </format>
    <format dxfId="1924">
      <pivotArea dataOnly="0" labelOnly="1" fieldPosition="0">
        <references count="2">
          <reference field="71" count="1" selected="0">
            <x v="35"/>
          </reference>
          <reference field="72" count="1">
            <x v="0"/>
          </reference>
        </references>
      </pivotArea>
    </format>
    <format dxfId="1923">
      <pivotArea dataOnly="0" labelOnly="1" fieldPosition="0">
        <references count="2">
          <reference field="71" count="1" selected="0">
            <x v="36"/>
          </reference>
          <reference field="72" count="1">
            <x v="9"/>
          </reference>
        </references>
      </pivotArea>
    </format>
    <format dxfId="1922">
      <pivotArea dataOnly="0" labelOnly="1" fieldPosition="0">
        <references count="2">
          <reference field="71" count="1" selected="0">
            <x v="37"/>
          </reference>
          <reference field="72" count="1">
            <x v="1"/>
          </reference>
        </references>
      </pivotArea>
    </format>
    <format dxfId="1921">
      <pivotArea dataOnly="0" labelOnly="1" fieldPosition="0">
        <references count="2">
          <reference field="71" count="1" selected="0">
            <x v="38"/>
          </reference>
          <reference field="72" count="1">
            <x v="2"/>
          </reference>
        </references>
      </pivotArea>
    </format>
    <format dxfId="1920">
      <pivotArea dataOnly="0" labelOnly="1" fieldPosition="0">
        <references count="2">
          <reference field="71" count="1" selected="0">
            <x v="39"/>
          </reference>
          <reference field="72" count="1">
            <x v="5"/>
          </reference>
        </references>
      </pivotArea>
    </format>
    <format dxfId="1919">
      <pivotArea dataOnly="0" labelOnly="1" fieldPosition="0">
        <references count="2">
          <reference field="71" count="1" selected="0">
            <x v="40"/>
          </reference>
          <reference field="72" count="1">
            <x v="9"/>
          </reference>
        </references>
      </pivotArea>
    </format>
    <format dxfId="1918">
      <pivotArea dataOnly="0" labelOnly="1" fieldPosition="0">
        <references count="2">
          <reference field="71" count="1" selected="0">
            <x v="42"/>
          </reference>
          <reference field="72" count="1">
            <x v="5"/>
          </reference>
        </references>
      </pivotArea>
    </format>
    <format dxfId="1917">
      <pivotArea dataOnly="0" labelOnly="1" fieldPosition="0">
        <references count="2">
          <reference field="71" count="1" selected="0">
            <x v="45"/>
          </reference>
          <reference field="72" count="1">
            <x v="4"/>
          </reference>
        </references>
      </pivotArea>
    </format>
    <format dxfId="1916">
      <pivotArea dataOnly="0" labelOnly="1" fieldPosition="0">
        <references count="2">
          <reference field="71" count="1" selected="0">
            <x v="47"/>
          </reference>
          <reference field="72" count="1">
            <x v="7"/>
          </reference>
        </references>
      </pivotArea>
    </format>
    <format dxfId="1915">
      <pivotArea dataOnly="0" labelOnly="1" fieldPosition="0">
        <references count="2">
          <reference field="71" count="1" selected="0">
            <x v="48"/>
          </reference>
          <reference field="72" count="1">
            <x v="5"/>
          </reference>
        </references>
      </pivotArea>
    </format>
    <format dxfId="1914">
      <pivotArea dataOnly="0" labelOnly="1" fieldPosition="0">
        <references count="2">
          <reference field="71" count="1" selected="0">
            <x v="49"/>
          </reference>
          <reference field="72" count="1">
            <x v="1"/>
          </reference>
        </references>
      </pivotArea>
    </format>
    <format dxfId="1913">
      <pivotArea dataOnly="0" labelOnly="1" fieldPosition="0">
        <references count="2">
          <reference field="71" count="1" selected="0">
            <x v="50"/>
          </reference>
          <reference field="72" count="1">
            <x v="3"/>
          </reference>
        </references>
      </pivotArea>
    </format>
    <format dxfId="1912">
      <pivotArea dataOnly="0" labelOnly="1" fieldPosition="0">
        <references count="2">
          <reference field="71" count="1" selected="0">
            <x v="51"/>
          </reference>
          <reference field="72" count="1">
            <x v="7"/>
          </reference>
        </references>
      </pivotArea>
    </format>
    <format dxfId="1911">
      <pivotArea dataOnly="0" labelOnly="1" fieldPosition="0">
        <references count="2">
          <reference field="71" count="1" selected="0">
            <x v="52"/>
          </reference>
          <reference field="72" count="1">
            <x v="1"/>
          </reference>
        </references>
      </pivotArea>
    </format>
    <format dxfId="1910">
      <pivotArea dataOnly="0" labelOnly="1" fieldPosition="0">
        <references count="2">
          <reference field="71" count="1" selected="0">
            <x v="54"/>
          </reference>
          <reference field="72" count="1">
            <x v="7"/>
          </reference>
        </references>
      </pivotArea>
    </format>
    <format dxfId="1909">
      <pivotArea dataOnly="0" labelOnly="1" fieldPosition="0">
        <references count="2">
          <reference field="71" count="1" selected="0">
            <x v="55"/>
          </reference>
          <reference field="72" count="1">
            <x v="8"/>
          </reference>
        </references>
      </pivotArea>
    </format>
    <format dxfId="1908">
      <pivotArea dataOnly="0" labelOnly="1" fieldPosition="0">
        <references count="2">
          <reference field="71" count="1" selected="0">
            <x v="56"/>
          </reference>
          <reference field="72" count="1">
            <x v="9"/>
          </reference>
        </references>
      </pivotArea>
    </format>
    <format dxfId="1907">
      <pivotArea dataOnly="0" labelOnly="1" fieldPosition="0">
        <references count="2">
          <reference field="71" count="1" selected="0">
            <x v="57"/>
          </reference>
          <reference field="72" count="1">
            <x v="8"/>
          </reference>
        </references>
      </pivotArea>
    </format>
    <format dxfId="1906">
      <pivotArea dataOnly="0" labelOnly="1" fieldPosition="0">
        <references count="2">
          <reference field="71" count="1" selected="0">
            <x v="59"/>
          </reference>
          <reference field="72" count="1">
            <x v="7"/>
          </reference>
        </references>
      </pivotArea>
    </format>
    <format dxfId="1905">
      <pivotArea dataOnly="0" labelOnly="1" fieldPosition="0">
        <references count="2">
          <reference field="71" count="1" selected="0">
            <x v="60"/>
          </reference>
          <reference field="72" count="1">
            <x v="9"/>
          </reference>
        </references>
      </pivotArea>
    </format>
    <format dxfId="1904">
      <pivotArea dataOnly="0" labelOnly="1" fieldPosition="0">
        <references count="2">
          <reference field="71" count="1" selected="0">
            <x v="61"/>
          </reference>
          <reference field="72" count="1">
            <x v="6"/>
          </reference>
        </references>
      </pivotArea>
    </format>
    <format dxfId="1903">
      <pivotArea dataOnly="0" labelOnly="1" fieldPosition="0">
        <references count="2">
          <reference field="71" count="1" selected="0">
            <x v="62"/>
          </reference>
          <reference field="72" count="1">
            <x v="8"/>
          </reference>
        </references>
      </pivotArea>
    </format>
    <format dxfId="1902">
      <pivotArea dataOnly="0" labelOnly="1" fieldPosition="0">
        <references count="2">
          <reference field="71" count="1" selected="0">
            <x v="63"/>
          </reference>
          <reference field="72" count="1">
            <x v="1"/>
          </reference>
        </references>
      </pivotArea>
    </format>
    <format dxfId="1901">
      <pivotArea dataOnly="0" labelOnly="1" fieldPosition="0">
        <references count="2">
          <reference field="71" count="1" selected="0">
            <x v="64"/>
          </reference>
          <reference field="72" count="1">
            <x v="7"/>
          </reference>
        </references>
      </pivotArea>
    </format>
    <format dxfId="1900">
      <pivotArea dataOnly="0" labelOnly="1" fieldPosition="0">
        <references count="2">
          <reference field="71" count="1" selected="0">
            <x v="65"/>
          </reference>
          <reference field="72" count="1">
            <x v="1"/>
          </reference>
        </references>
      </pivotArea>
    </format>
    <format dxfId="1899">
      <pivotArea dataOnly="0" labelOnly="1" fieldPosition="0">
        <references count="2">
          <reference field="71" count="1" selected="0">
            <x v="66"/>
          </reference>
          <reference field="72" count="1">
            <x v="6"/>
          </reference>
        </references>
      </pivotArea>
    </format>
    <format dxfId="1898">
      <pivotArea dataOnly="0" labelOnly="1" fieldPosition="0">
        <references count="2">
          <reference field="71" count="1" selected="0">
            <x v="67"/>
          </reference>
          <reference field="72" count="1">
            <x v="3"/>
          </reference>
        </references>
      </pivotArea>
    </format>
    <format dxfId="1897">
      <pivotArea dataOnly="0" labelOnly="1" fieldPosition="0">
        <references count="2">
          <reference field="71" count="1" selected="0">
            <x v="70"/>
          </reference>
          <reference field="72" count="1">
            <x v="5"/>
          </reference>
        </references>
      </pivotArea>
    </format>
    <format dxfId="1896">
      <pivotArea dataOnly="0" labelOnly="1" fieldPosition="0">
        <references count="2">
          <reference field="71" count="1" selected="0">
            <x v="71"/>
          </reference>
          <reference field="72" count="1">
            <x v="4"/>
          </reference>
        </references>
      </pivotArea>
    </format>
    <format dxfId="1895">
      <pivotArea dataOnly="0" labelOnly="1" fieldPosition="0">
        <references count="2">
          <reference field="71" count="1" selected="0">
            <x v="80"/>
          </reference>
          <reference field="72" count="1">
            <x v="6"/>
          </reference>
        </references>
      </pivotArea>
    </format>
    <format dxfId="1894">
      <pivotArea dataOnly="0" labelOnly="1" fieldPosition="0">
        <references count="2">
          <reference field="71" count="1" selected="0">
            <x v="87"/>
          </reference>
          <reference field="72" count="1">
            <x v="7"/>
          </reference>
        </references>
      </pivotArea>
    </format>
    <format dxfId="1893">
      <pivotArea dataOnly="0" labelOnly="1" fieldPosition="0">
        <references count="2">
          <reference field="71" count="1" selected="0">
            <x v="88"/>
          </reference>
          <reference field="72" count="1">
            <x v="4"/>
          </reference>
        </references>
      </pivotArea>
    </format>
    <format dxfId="1892">
      <pivotArea dataOnly="0" labelOnly="1" fieldPosition="0">
        <references count="2">
          <reference field="71" count="1" selected="0">
            <x v="89"/>
          </reference>
          <reference field="72" count="1">
            <x v="8"/>
          </reference>
        </references>
      </pivotArea>
    </format>
    <format dxfId="1891">
      <pivotArea dataOnly="0" labelOnly="1" fieldPosition="0">
        <references count="2">
          <reference field="71" count="1" selected="0">
            <x v="90"/>
          </reference>
          <reference field="72" count="1">
            <x v="7"/>
          </reference>
        </references>
      </pivotArea>
    </format>
    <format dxfId="1890">
      <pivotArea dataOnly="0" labelOnly="1" fieldPosition="0">
        <references count="2">
          <reference field="71" count="1" selected="0">
            <x v="91"/>
          </reference>
          <reference field="72" count="1">
            <x v="5"/>
          </reference>
        </references>
      </pivotArea>
    </format>
    <format dxfId="1889">
      <pivotArea dataOnly="0" labelOnly="1" fieldPosition="0">
        <references count="2">
          <reference field="71" count="1" selected="0">
            <x v="92"/>
          </reference>
          <reference field="72" count="1">
            <x v="9"/>
          </reference>
        </references>
      </pivotArea>
    </format>
    <format dxfId="1888">
      <pivotArea dataOnly="0" labelOnly="1" fieldPosition="0">
        <references count="2">
          <reference field="71" count="1" selected="0">
            <x v="93"/>
          </reference>
          <reference field="72" count="1">
            <x v="2"/>
          </reference>
        </references>
      </pivotArea>
    </format>
    <format dxfId="1887">
      <pivotArea dataOnly="0" labelOnly="1" fieldPosition="0">
        <references count="2">
          <reference field="71" count="1" selected="0">
            <x v="94"/>
          </reference>
          <reference field="72" count="1">
            <x v="4"/>
          </reference>
        </references>
      </pivotArea>
    </format>
    <format dxfId="1886">
      <pivotArea dataOnly="0" labelOnly="1" fieldPosition="0">
        <references count="2">
          <reference field="71" count="1" selected="0">
            <x v="95"/>
          </reference>
          <reference field="72" count="1">
            <x v="5"/>
          </reference>
        </references>
      </pivotArea>
    </format>
    <format dxfId="1885">
      <pivotArea dataOnly="0" labelOnly="1" fieldPosition="0">
        <references count="2">
          <reference field="71" count="1" selected="0">
            <x v="96"/>
          </reference>
          <reference field="72" count="1">
            <x v="7"/>
          </reference>
        </references>
      </pivotArea>
    </format>
    <format dxfId="1884">
      <pivotArea dataOnly="0" labelOnly="1" fieldPosition="0">
        <references count="2">
          <reference field="71" count="1" selected="0">
            <x v="97"/>
          </reference>
          <reference field="72" count="1">
            <x v="5"/>
          </reference>
        </references>
      </pivotArea>
    </format>
    <format dxfId="1883">
      <pivotArea dataOnly="0" labelOnly="1" fieldPosition="0">
        <references count="2">
          <reference field="71" count="1" selected="0">
            <x v="99"/>
          </reference>
          <reference field="72" count="1">
            <x v="4"/>
          </reference>
        </references>
      </pivotArea>
    </format>
    <format dxfId="1882">
      <pivotArea dataOnly="0" labelOnly="1" fieldPosition="0">
        <references count="2">
          <reference field="71" count="1" selected="0">
            <x v="100"/>
          </reference>
          <reference field="72" count="1">
            <x v="1"/>
          </reference>
        </references>
      </pivotArea>
    </format>
    <format dxfId="1881">
      <pivotArea dataOnly="0" labelOnly="1" fieldPosition="0">
        <references count="2">
          <reference field="71" count="1" selected="0">
            <x v="101"/>
          </reference>
          <reference field="72" count="1">
            <x v="8"/>
          </reference>
        </references>
      </pivotArea>
    </format>
    <format dxfId="1880">
      <pivotArea dataOnly="0" labelOnly="1" fieldPosition="0">
        <references count="2">
          <reference field="71" count="1" selected="0">
            <x v="102"/>
          </reference>
          <reference field="72" count="1">
            <x v="0"/>
          </reference>
        </references>
      </pivotArea>
    </format>
    <format dxfId="1879">
      <pivotArea dataOnly="0" labelOnly="1" fieldPosition="0">
        <references count="2">
          <reference field="71" count="1" selected="0">
            <x v="103"/>
          </reference>
          <reference field="72" count="1">
            <x v="9"/>
          </reference>
        </references>
      </pivotArea>
    </format>
    <format dxfId="1878">
      <pivotArea dataOnly="0" labelOnly="1" fieldPosition="0">
        <references count="2">
          <reference field="71" count="1" selected="0">
            <x v="104"/>
          </reference>
          <reference field="72" count="1">
            <x v="1"/>
          </reference>
        </references>
      </pivotArea>
    </format>
    <format dxfId="1877">
      <pivotArea dataOnly="0" labelOnly="1" fieldPosition="0">
        <references count="2">
          <reference field="71" count="1" selected="0">
            <x v="105"/>
          </reference>
          <reference field="72" count="1">
            <x v="9"/>
          </reference>
        </references>
      </pivotArea>
    </format>
    <format dxfId="1876">
      <pivotArea dataOnly="0" labelOnly="1" fieldPosition="0">
        <references count="2">
          <reference field="71" count="1" selected="0">
            <x v="106"/>
          </reference>
          <reference field="72" count="1">
            <x v="7"/>
          </reference>
        </references>
      </pivotArea>
    </format>
    <format dxfId="1875">
      <pivotArea dataOnly="0" labelOnly="1" fieldPosition="0">
        <references count="2">
          <reference field="71" count="1" selected="0">
            <x v="107"/>
          </reference>
          <reference field="72" count="1">
            <x v="6"/>
          </reference>
        </references>
      </pivotArea>
    </format>
    <format dxfId="1874">
      <pivotArea dataOnly="0" labelOnly="1" fieldPosition="0">
        <references count="2">
          <reference field="71" count="1" selected="0">
            <x v="108"/>
          </reference>
          <reference field="72" count="1">
            <x v="2"/>
          </reference>
        </references>
      </pivotArea>
    </format>
    <format dxfId="1873">
      <pivotArea dataOnly="0" labelOnly="1" fieldPosition="0">
        <references count="2">
          <reference field="71" count="1" selected="0">
            <x v="109"/>
          </reference>
          <reference field="72" count="1">
            <x v="6"/>
          </reference>
        </references>
      </pivotArea>
    </format>
    <format dxfId="1872">
      <pivotArea dataOnly="0" labelOnly="1" fieldPosition="0">
        <references count="2">
          <reference field="71" count="1" selected="0">
            <x v="110"/>
          </reference>
          <reference field="72" count="1">
            <x v="7"/>
          </reference>
        </references>
      </pivotArea>
    </format>
    <format dxfId="1871">
      <pivotArea dataOnly="0" labelOnly="1" fieldPosition="0">
        <references count="2">
          <reference field="71" count="1" selected="0">
            <x v="111"/>
          </reference>
          <reference field="72" count="1">
            <x v="2"/>
          </reference>
        </references>
      </pivotArea>
    </format>
    <format dxfId="1870">
      <pivotArea dataOnly="0" labelOnly="1" fieldPosition="0">
        <references count="2">
          <reference field="71" count="1" selected="0">
            <x v="112"/>
          </reference>
          <reference field="72" count="1">
            <x v="5"/>
          </reference>
        </references>
      </pivotArea>
    </format>
    <format dxfId="1869">
      <pivotArea dataOnly="0" labelOnly="1" fieldPosition="0">
        <references count="2">
          <reference field="71" count="1" selected="0">
            <x v="113"/>
          </reference>
          <reference field="72" count="1">
            <x v="1"/>
          </reference>
        </references>
      </pivotArea>
    </format>
    <format dxfId="1868">
      <pivotArea dataOnly="0" labelOnly="1" fieldPosition="0">
        <references count="2">
          <reference field="71" count="1" selected="0">
            <x v="114"/>
          </reference>
          <reference field="72" count="1">
            <x v="3"/>
          </reference>
        </references>
      </pivotArea>
    </format>
    <format dxfId="1867">
      <pivotArea dataOnly="0" labelOnly="1" fieldPosition="0">
        <references count="2">
          <reference field="71" count="1" selected="0">
            <x v="115"/>
          </reference>
          <reference field="72" count="1">
            <x v="4"/>
          </reference>
        </references>
      </pivotArea>
    </format>
    <format dxfId="1866">
      <pivotArea dataOnly="0" labelOnly="1" fieldPosition="0">
        <references count="2">
          <reference field="71" count="1" selected="0">
            <x v="116"/>
          </reference>
          <reference field="72" count="1">
            <x v="7"/>
          </reference>
        </references>
      </pivotArea>
    </format>
    <format dxfId="1865">
      <pivotArea dataOnly="0" labelOnly="1" fieldPosition="0">
        <references count="2">
          <reference field="71" count="1" selected="0">
            <x v="117"/>
          </reference>
          <reference field="72" count="1">
            <x v="0"/>
          </reference>
        </references>
      </pivotArea>
    </format>
    <format dxfId="1864">
      <pivotArea dataOnly="0" labelOnly="1" fieldPosition="0">
        <references count="2">
          <reference field="71" count="1" selected="0">
            <x v="118"/>
          </reference>
          <reference field="72" count="1">
            <x v="6"/>
          </reference>
        </references>
      </pivotArea>
    </format>
    <format dxfId="1863">
      <pivotArea dataOnly="0" labelOnly="1" fieldPosition="0">
        <references count="2">
          <reference field="71" count="1" selected="0">
            <x v="119"/>
          </reference>
          <reference field="72" count="1">
            <x v="1"/>
          </reference>
        </references>
      </pivotArea>
    </format>
    <format dxfId="1862">
      <pivotArea dataOnly="0" labelOnly="1" fieldPosition="0">
        <references count="2">
          <reference field="71" count="1" selected="0">
            <x v="120"/>
          </reference>
          <reference field="72" count="1">
            <x v="3"/>
          </reference>
        </references>
      </pivotArea>
    </format>
    <format dxfId="1861">
      <pivotArea dataOnly="0" labelOnly="1" fieldPosition="0">
        <references count="2">
          <reference field="71" count="1" selected="0">
            <x v="121"/>
          </reference>
          <reference field="72" count="1">
            <x v="1"/>
          </reference>
        </references>
      </pivotArea>
    </format>
    <format dxfId="1860">
      <pivotArea dataOnly="0" labelOnly="1" fieldPosition="0">
        <references count="2">
          <reference field="71" count="1" selected="0">
            <x v="123"/>
          </reference>
          <reference field="72" count="1">
            <x v="4"/>
          </reference>
        </references>
      </pivotArea>
    </format>
    <format dxfId="1859">
      <pivotArea dataOnly="0" labelOnly="1" fieldPosition="0">
        <references count="3">
          <reference field="71" count="1" selected="0">
            <x v="0"/>
          </reference>
          <reference field="72" count="1" selected="0">
            <x v="7"/>
          </reference>
          <reference field="74" count="2">
            <x v="0"/>
            <x v="1"/>
          </reference>
        </references>
      </pivotArea>
    </format>
    <format dxfId="1858">
      <pivotArea dataOnly="0" labelOnly="1" fieldPosition="0">
        <references count="3">
          <reference field="71" count="1" selected="0">
            <x v="1"/>
          </reference>
          <reference field="72" count="1" selected="0">
            <x v="1"/>
          </reference>
          <reference field="74" count="1">
            <x v="2"/>
          </reference>
        </references>
      </pivotArea>
    </format>
    <format dxfId="1857">
      <pivotArea dataOnly="0" labelOnly="1" fieldPosition="0">
        <references count="3">
          <reference field="71" count="1" selected="0">
            <x v="2"/>
          </reference>
          <reference field="72" count="1" selected="0">
            <x v="6"/>
          </reference>
          <reference field="74" count="1">
            <x v="0"/>
          </reference>
        </references>
      </pivotArea>
    </format>
    <format dxfId="1856">
      <pivotArea dataOnly="0" labelOnly="1" fieldPosition="0">
        <references count="3">
          <reference field="71" count="1" selected="0">
            <x v="3"/>
          </reference>
          <reference field="72" count="1" selected="0">
            <x v="8"/>
          </reference>
          <reference field="74" count="2">
            <x v="0"/>
            <x v="2"/>
          </reference>
        </references>
      </pivotArea>
    </format>
    <format dxfId="1855">
      <pivotArea dataOnly="0" labelOnly="1" fieldPosition="0">
        <references count="3">
          <reference field="71" count="1" selected="0">
            <x v="4"/>
          </reference>
          <reference field="72" count="1" selected="0">
            <x v="1"/>
          </reference>
          <reference field="74" count="1">
            <x v="2"/>
          </reference>
        </references>
      </pivotArea>
    </format>
    <format dxfId="1854">
      <pivotArea dataOnly="0" labelOnly="1" fieldPosition="0">
        <references count="3">
          <reference field="71" count="1" selected="0">
            <x v="5"/>
          </reference>
          <reference field="72" count="1" selected="0">
            <x v="1"/>
          </reference>
          <reference field="74" count="2">
            <x v="0"/>
            <x v="1"/>
          </reference>
        </references>
      </pivotArea>
    </format>
    <format dxfId="1853">
      <pivotArea dataOnly="0" labelOnly="1" fieldPosition="0">
        <references count="3">
          <reference field="71" count="1" selected="0">
            <x v="6"/>
          </reference>
          <reference field="72" count="1" selected="0">
            <x v="4"/>
          </reference>
          <reference field="74" count="2">
            <x v="0"/>
            <x v="1"/>
          </reference>
        </references>
      </pivotArea>
    </format>
    <format dxfId="1852">
      <pivotArea dataOnly="0" labelOnly="1" fieldPosition="0">
        <references count="3">
          <reference field="71" count="1" selected="0">
            <x v="7"/>
          </reference>
          <reference field="72" count="1" selected="0">
            <x v="1"/>
          </reference>
          <reference field="74" count="2">
            <x v="0"/>
            <x v="1"/>
          </reference>
        </references>
      </pivotArea>
    </format>
    <format dxfId="1851">
      <pivotArea dataOnly="0" labelOnly="1" fieldPosition="0">
        <references count="3">
          <reference field="71" count="1" selected="0">
            <x v="8"/>
          </reference>
          <reference field="72" count="1" selected="0">
            <x v="5"/>
          </reference>
          <reference field="74" count="1">
            <x v="2"/>
          </reference>
        </references>
      </pivotArea>
    </format>
    <format dxfId="1850">
      <pivotArea dataOnly="0" labelOnly="1" fieldPosition="0">
        <references count="3">
          <reference field="71" count="1" selected="0">
            <x v="9"/>
          </reference>
          <reference field="72" count="1" selected="0">
            <x v="0"/>
          </reference>
          <reference field="74" count="2">
            <x v="0"/>
            <x v="1"/>
          </reference>
        </references>
      </pivotArea>
    </format>
    <format dxfId="1849">
      <pivotArea dataOnly="0" labelOnly="1" fieldPosition="0">
        <references count="3">
          <reference field="71" count="1" selected="0">
            <x v="10"/>
          </reference>
          <reference field="72" count="1" selected="0">
            <x v="7"/>
          </reference>
          <reference field="74" count="2">
            <x v="0"/>
            <x v="1"/>
          </reference>
        </references>
      </pivotArea>
    </format>
    <format dxfId="1848">
      <pivotArea dataOnly="0" labelOnly="1" fieldPosition="0">
        <references count="3">
          <reference field="71" count="1" selected="0">
            <x v="11"/>
          </reference>
          <reference field="72" count="1" selected="0">
            <x v="5"/>
          </reference>
          <reference field="74" count="2">
            <x v="0"/>
            <x v="1"/>
          </reference>
        </references>
      </pivotArea>
    </format>
    <format dxfId="1847">
      <pivotArea dataOnly="0" labelOnly="1" fieldPosition="0">
        <references count="3">
          <reference field="71" count="1" selected="0">
            <x v="12"/>
          </reference>
          <reference field="72" count="1" selected="0">
            <x v="8"/>
          </reference>
          <reference field="74" count="2">
            <x v="0"/>
            <x v="2"/>
          </reference>
        </references>
      </pivotArea>
    </format>
    <format dxfId="1846">
      <pivotArea dataOnly="0" labelOnly="1" fieldPosition="0">
        <references count="3">
          <reference field="71" count="1" selected="0">
            <x v="13"/>
          </reference>
          <reference field="72" count="1" selected="0">
            <x v="9"/>
          </reference>
          <reference field="74" count="2">
            <x v="0"/>
            <x v="1"/>
          </reference>
        </references>
      </pivotArea>
    </format>
    <format dxfId="1845">
      <pivotArea dataOnly="0" labelOnly="1" fieldPosition="0">
        <references count="3">
          <reference field="71" count="1" selected="0">
            <x v="14"/>
          </reference>
          <reference field="72" count="1" selected="0">
            <x v="0"/>
          </reference>
          <reference field="74" count="2">
            <x v="0"/>
            <x v="1"/>
          </reference>
        </references>
      </pivotArea>
    </format>
    <format dxfId="1844">
      <pivotArea dataOnly="0" labelOnly="1" fieldPosition="0">
        <references count="3">
          <reference field="71" count="1" selected="0">
            <x v="16"/>
          </reference>
          <reference field="72" count="1" selected="0">
            <x v="4"/>
          </reference>
          <reference field="74" count="2">
            <x v="0"/>
            <x v="1"/>
          </reference>
        </references>
      </pivotArea>
    </format>
    <format dxfId="1843">
      <pivotArea dataOnly="0" labelOnly="1" fieldPosition="0">
        <references count="3">
          <reference field="71" count="1" selected="0">
            <x v="17"/>
          </reference>
          <reference field="72" count="1" selected="0">
            <x v="0"/>
          </reference>
          <reference field="74" count="2">
            <x v="0"/>
            <x v="2"/>
          </reference>
        </references>
      </pivotArea>
    </format>
    <format dxfId="1842">
      <pivotArea dataOnly="0" labelOnly="1" fieldPosition="0">
        <references count="3">
          <reference field="71" count="1" selected="0">
            <x v="18"/>
          </reference>
          <reference field="72" count="1" selected="0">
            <x v="0"/>
          </reference>
          <reference field="74" count="2">
            <x v="0"/>
            <x v="2"/>
          </reference>
        </references>
      </pivotArea>
    </format>
    <format dxfId="1841">
      <pivotArea dataOnly="0" labelOnly="1" fieldPosition="0">
        <references count="3">
          <reference field="71" count="1" selected="0">
            <x v="19"/>
          </reference>
          <reference field="72" count="1" selected="0">
            <x v="0"/>
          </reference>
          <reference field="74" count="2">
            <x v="0"/>
            <x v="2"/>
          </reference>
        </references>
      </pivotArea>
    </format>
    <format dxfId="1840">
      <pivotArea dataOnly="0" labelOnly="1" fieldPosition="0">
        <references count="3">
          <reference field="71" count="1" selected="0">
            <x v="20"/>
          </reference>
          <reference field="72" count="1" selected="0">
            <x v="5"/>
          </reference>
          <reference field="74" count="1">
            <x v="0"/>
          </reference>
        </references>
      </pivotArea>
    </format>
    <format dxfId="1839">
      <pivotArea dataOnly="0" labelOnly="1" fieldPosition="0">
        <references count="3">
          <reference field="71" count="1" selected="0">
            <x v="21"/>
          </reference>
          <reference field="72" count="1" selected="0">
            <x v="8"/>
          </reference>
          <reference field="74" count="2">
            <x v="0"/>
            <x v="1"/>
          </reference>
        </references>
      </pivotArea>
    </format>
    <format dxfId="1838">
      <pivotArea dataOnly="0" labelOnly="1" fieldPosition="0">
        <references count="3">
          <reference field="71" count="1" selected="0">
            <x v="22"/>
          </reference>
          <reference field="72" count="1" selected="0">
            <x v="0"/>
          </reference>
          <reference field="74" count="2">
            <x v="0"/>
            <x v="2"/>
          </reference>
        </references>
      </pivotArea>
    </format>
    <format dxfId="1837">
      <pivotArea dataOnly="0" labelOnly="1" fieldPosition="0">
        <references count="3">
          <reference field="71" count="1" selected="0">
            <x v="23"/>
          </reference>
          <reference field="72" count="1" selected="0">
            <x v="2"/>
          </reference>
          <reference field="74" count="2">
            <x v="0"/>
            <x v="2"/>
          </reference>
        </references>
      </pivotArea>
    </format>
    <format dxfId="1836">
      <pivotArea dataOnly="0" labelOnly="1" fieldPosition="0">
        <references count="3">
          <reference field="71" count="1" selected="0">
            <x v="24"/>
          </reference>
          <reference field="72" count="1" selected="0">
            <x v="5"/>
          </reference>
          <reference field="74" count="1">
            <x v="0"/>
          </reference>
        </references>
      </pivotArea>
    </format>
    <format dxfId="1835">
      <pivotArea dataOnly="0" labelOnly="1" fieldPosition="0">
        <references count="3">
          <reference field="71" count="1" selected="0">
            <x v="25"/>
          </reference>
          <reference field="72" count="1" selected="0">
            <x v="2"/>
          </reference>
          <reference field="74" count="2">
            <x v="0"/>
            <x v="1"/>
          </reference>
        </references>
      </pivotArea>
    </format>
    <format dxfId="1834">
      <pivotArea dataOnly="0" labelOnly="1" fieldPosition="0">
        <references count="3">
          <reference field="71" count="1" selected="0">
            <x v="26"/>
          </reference>
          <reference field="72" count="1" selected="0">
            <x v="5"/>
          </reference>
          <reference field="74" count="1">
            <x v="0"/>
          </reference>
        </references>
      </pivotArea>
    </format>
    <format dxfId="1833">
      <pivotArea dataOnly="0" labelOnly="1" fieldPosition="0">
        <references count="3">
          <reference field="71" count="1" selected="0">
            <x v="27"/>
          </reference>
          <reference field="72" count="1" selected="0">
            <x v="6"/>
          </reference>
          <reference field="74" count="2">
            <x v="0"/>
            <x v="2"/>
          </reference>
        </references>
      </pivotArea>
    </format>
    <format dxfId="1832">
      <pivotArea dataOnly="0" labelOnly="1" fieldPosition="0">
        <references count="3">
          <reference field="71" count="1" selected="0">
            <x v="28"/>
          </reference>
          <reference field="72" count="1" selected="0">
            <x v="5"/>
          </reference>
          <reference field="74" count="2">
            <x v="0"/>
            <x v="1"/>
          </reference>
        </references>
      </pivotArea>
    </format>
    <format dxfId="1831">
      <pivotArea dataOnly="0" labelOnly="1" fieldPosition="0">
        <references count="3">
          <reference field="71" count="1" selected="0">
            <x v="29"/>
          </reference>
          <reference field="72" count="1" selected="0">
            <x v="5"/>
          </reference>
          <reference field="74" count="1">
            <x v="0"/>
          </reference>
        </references>
      </pivotArea>
    </format>
    <format dxfId="1830">
      <pivotArea dataOnly="0" labelOnly="1" fieldPosition="0">
        <references count="3">
          <reference field="71" count="1" selected="0">
            <x v="30"/>
          </reference>
          <reference field="72" count="1" selected="0">
            <x v="6"/>
          </reference>
          <reference field="74" count="2">
            <x v="0"/>
            <x v="1"/>
          </reference>
        </references>
      </pivotArea>
    </format>
    <format dxfId="1829">
      <pivotArea dataOnly="0" labelOnly="1" fieldPosition="0">
        <references count="3">
          <reference field="71" count="1" selected="0">
            <x v="31"/>
          </reference>
          <reference field="72" count="1" selected="0">
            <x v="5"/>
          </reference>
          <reference field="74" count="2">
            <x v="0"/>
            <x v="1"/>
          </reference>
        </references>
      </pivotArea>
    </format>
    <format dxfId="1828">
      <pivotArea dataOnly="0" labelOnly="1" fieldPosition="0">
        <references count="3">
          <reference field="71" count="1" selected="0">
            <x v="32"/>
          </reference>
          <reference field="72" count="1" selected="0">
            <x v="6"/>
          </reference>
          <reference field="74" count="2">
            <x v="0"/>
            <x v="1"/>
          </reference>
        </references>
      </pivotArea>
    </format>
    <format dxfId="1827">
      <pivotArea dataOnly="0" labelOnly="1" fieldPosition="0">
        <references count="3">
          <reference field="71" count="1" selected="0">
            <x v="34"/>
          </reference>
          <reference field="72" count="1" selected="0">
            <x v="3"/>
          </reference>
          <reference field="74" count="2">
            <x v="0"/>
            <x v="2"/>
          </reference>
        </references>
      </pivotArea>
    </format>
    <format dxfId="1826">
      <pivotArea dataOnly="0" labelOnly="1" fieldPosition="0">
        <references count="3">
          <reference field="71" count="1" selected="0">
            <x v="35"/>
          </reference>
          <reference field="72" count="1" selected="0">
            <x v="0"/>
          </reference>
          <reference field="74" count="1">
            <x v="1"/>
          </reference>
        </references>
      </pivotArea>
    </format>
    <format dxfId="1825">
      <pivotArea dataOnly="0" labelOnly="1" fieldPosition="0">
        <references count="3">
          <reference field="71" count="1" selected="0">
            <x v="36"/>
          </reference>
          <reference field="72" count="1" selected="0">
            <x v="9"/>
          </reference>
          <reference field="74" count="2">
            <x v="0"/>
            <x v="2"/>
          </reference>
        </references>
      </pivotArea>
    </format>
    <format dxfId="1824">
      <pivotArea dataOnly="0" labelOnly="1" fieldPosition="0">
        <references count="3">
          <reference field="71" count="1" selected="0">
            <x v="37"/>
          </reference>
          <reference field="72" count="1" selected="0">
            <x v="1"/>
          </reference>
          <reference field="74" count="2">
            <x v="0"/>
            <x v="1"/>
          </reference>
        </references>
      </pivotArea>
    </format>
    <format dxfId="1823">
      <pivotArea dataOnly="0" labelOnly="1" fieldPosition="0">
        <references count="3">
          <reference field="71" count="1" selected="0">
            <x v="38"/>
          </reference>
          <reference field="72" count="1" selected="0">
            <x v="2"/>
          </reference>
          <reference field="74" count="2">
            <x v="0"/>
            <x v="2"/>
          </reference>
        </references>
      </pivotArea>
    </format>
    <format dxfId="1822">
      <pivotArea dataOnly="0" labelOnly="1" fieldPosition="0">
        <references count="3">
          <reference field="71" count="1" selected="0">
            <x v="39"/>
          </reference>
          <reference field="72" count="1" selected="0">
            <x v="5"/>
          </reference>
          <reference field="74" count="2">
            <x v="0"/>
            <x v="1"/>
          </reference>
        </references>
      </pivotArea>
    </format>
    <format dxfId="1821">
      <pivotArea dataOnly="0" labelOnly="1" fieldPosition="0">
        <references count="3">
          <reference field="71" count="1" selected="0">
            <x v="40"/>
          </reference>
          <reference field="72" count="1" selected="0">
            <x v="9"/>
          </reference>
          <reference field="74" count="2">
            <x v="0"/>
            <x v="1"/>
          </reference>
        </references>
      </pivotArea>
    </format>
    <format dxfId="1820">
      <pivotArea dataOnly="0" labelOnly="1" fieldPosition="0">
        <references count="3">
          <reference field="71" count="1" selected="0">
            <x v="41"/>
          </reference>
          <reference field="72" count="1" selected="0">
            <x v="9"/>
          </reference>
          <reference field="74" count="2">
            <x v="0"/>
            <x v="2"/>
          </reference>
        </references>
      </pivotArea>
    </format>
    <format dxfId="1819">
      <pivotArea dataOnly="0" labelOnly="1" fieldPosition="0">
        <references count="3">
          <reference field="71" count="1" selected="0">
            <x v="42"/>
          </reference>
          <reference field="72" count="1" selected="0">
            <x v="5"/>
          </reference>
          <reference field="74" count="2">
            <x v="0"/>
            <x v="1"/>
          </reference>
        </references>
      </pivotArea>
    </format>
    <format dxfId="1818">
      <pivotArea dataOnly="0" labelOnly="1" fieldPosition="0">
        <references count="3">
          <reference field="71" count="1" selected="0">
            <x v="43"/>
          </reference>
          <reference field="72" count="1" selected="0">
            <x v="5"/>
          </reference>
          <reference field="74" count="2">
            <x v="0"/>
            <x v="2"/>
          </reference>
        </references>
      </pivotArea>
    </format>
    <format dxfId="1817">
      <pivotArea dataOnly="0" labelOnly="1" fieldPosition="0">
        <references count="3">
          <reference field="71" count="1" selected="0">
            <x v="44"/>
          </reference>
          <reference field="72" count="1" selected="0">
            <x v="5"/>
          </reference>
          <reference field="74" count="2">
            <x v="0"/>
            <x v="1"/>
          </reference>
        </references>
      </pivotArea>
    </format>
    <format dxfId="1816">
      <pivotArea dataOnly="0" labelOnly="1" fieldPosition="0">
        <references count="3">
          <reference field="71" count="1" selected="0">
            <x v="45"/>
          </reference>
          <reference field="72" count="1" selected="0">
            <x v="4"/>
          </reference>
          <reference field="74" count="2">
            <x v="0"/>
            <x v="1"/>
          </reference>
        </references>
      </pivotArea>
    </format>
    <format dxfId="1815">
      <pivotArea dataOnly="0" labelOnly="1" fieldPosition="0">
        <references count="3">
          <reference field="71" count="1" selected="0">
            <x v="46"/>
          </reference>
          <reference field="72" count="1" selected="0">
            <x v="4"/>
          </reference>
          <reference field="74" count="2">
            <x v="0"/>
            <x v="2"/>
          </reference>
        </references>
      </pivotArea>
    </format>
    <format dxfId="1814">
      <pivotArea dataOnly="0" labelOnly="1" fieldPosition="0">
        <references count="3">
          <reference field="71" count="1" selected="0">
            <x v="47"/>
          </reference>
          <reference field="72" count="1" selected="0">
            <x v="7"/>
          </reference>
          <reference field="74" count="1">
            <x v="0"/>
          </reference>
        </references>
      </pivotArea>
    </format>
    <format dxfId="1813">
      <pivotArea dataOnly="0" labelOnly="1" fieldPosition="0">
        <references count="3">
          <reference field="71" count="1" selected="0">
            <x v="48"/>
          </reference>
          <reference field="72" count="1" selected="0">
            <x v="5"/>
          </reference>
          <reference field="74" count="1">
            <x v="0"/>
          </reference>
        </references>
      </pivotArea>
    </format>
    <format dxfId="1812">
      <pivotArea dataOnly="0" labelOnly="1" fieldPosition="0">
        <references count="3">
          <reference field="71" count="1" selected="0">
            <x v="49"/>
          </reference>
          <reference field="72" count="1" selected="0">
            <x v="1"/>
          </reference>
          <reference field="74" count="2">
            <x v="0"/>
            <x v="1"/>
          </reference>
        </references>
      </pivotArea>
    </format>
    <format dxfId="1811">
      <pivotArea dataOnly="0" labelOnly="1" fieldPosition="0">
        <references count="3">
          <reference field="71" count="1" selected="0">
            <x v="50"/>
          </reference>
          <reference field="72" count="1" selected="0">
            <x v="3"/>
          </reference>
          <reference field="74" count="2">
            <x v="0"/>
            <x v="2"/>
          </reference>
        </references>
      </pivotArea>
    </format>
    <format dxfId="1810">
      <pivotArea dataOnly="0" labelOnly="1" fieldPosition="0">
        <references count="3">
          <reference field="71" count="1" selected="0">
            <x v="51"/>
          </reference>
          <reference field="72" count="1" selected="0">
            <x v="7"/>
          </reference>
          <reference field="74" count="2">
            <x v="0"/>
            <x v="1"/>
          </reference>
        </references>
      </pivotArea>
    </format>
    <format dxfId="1809">
      <pivotArea dataOnly="0" labelOnly="1" fieldPosition="0">
        <references count="3">
          <reference field="71" count="1" selected="0">
            <x v="52"/>
          </reference>
          <reference field="72" count="1" selected="0">
            <x v="1"/>
          </reference>
          <reference field="74" count="2">
            <x v="0"/>
            <x v="1"/>
          </reference>
        </references>
      </pivotArea>
    </format>
    <format dxfId="1808">
      <pivotArea dataOnly="0" labelOnly="1" fieldPosition="0">
        <references count="3">
          <reference field="71" count="1" selected="0">
            <x v="53"/>
          </reference>
          <reference field="72" count="1" selected="0">
            <x v="1"/>
          </reference>
          <reference field="74" count="1">
            <x v="2"/>
          </reference>
        </references>
      </pivotArea>
    </format>
    <format dxfId="1807">
      <pivotArea dataOnly="0" labelOnly="1" fieldPosition="0">
        <references count="3">
          <reference field="71" count="1" selected="0">
            <x v="54"/>
          </reference>
          <reference field="72" count="1" selected="0">
            <x v="7"/>
          </reference>
          <reference field="74" count="2">
            <x v="0"/>
            <x v="1"/>
          </reference>
        </references>
      </pivotArea>
    </format>
    <format dxfId="1806">
      <pivotArea dataOnly="0" labelOnly="1" fieldPosition="0">
        <references count="3">
          <reference field="71" count="1" selected="0">
            <x v="55"/>
          </reference>
          <reference field="72" count="1" selected="0">
            <x v="8"/>
          </reference>
          <reference field="74" count="1">
            <x v="2"/>
          </reference>
        </references>
      </pivotArea>
    </format>
    <format dxfId="1805">
      <pivotArea dataOnly="0" labelOnly="1" fieldPosition="0">
        <references count="3">
          <reference field="71" count="1" selected="0">
            <x v="56"/>
          </reference>
          <reference field="72" count="1" selected="0">
            <x v="9"/>
          </reference>
          <reference field="74" count="2">
            <x v="0"/>
            <x v="2"/>
          </reference>
        </references>
      </pivotArea>
    </format>
    <format dxfId="1804">
      <pivotArea dataOnly="0" labelOnly="1" fieldPosition="0">
        <references count="3">
          <reference field="71" count="1" selected="0">
            <x v="57"/>
          </reference>
          <reference field="72" count="1" selected="0">
            <x v="8"/>
          </reference>
          <reference field="74" count="2">
            <x v="0"/>
            <x v="1"/>
          </reference>
        </references>
      </pivotArea>
    </format>
    <format dxfId="1803">
      <pivotArea dataOnly="0" labelOnly="1" fieldPosition="0">
        <references count="3">
          <reference field="71" count="1" selected="0">
            <x v="58"/>
          </reference>
          <reference field="72" count="1" selected="0">
            <x v="8"/>
          </reference>
          <reference field="74" count="2">
            <x v="0"/>
            <x v="2"/>
          </reference>
        </references>
      </pivotArea>
    </format>
    <format dxfId="1802">
      <pivotArea dataOnly="0" labelOnly="1" fieldPosition="0">
        <references count="3">
          <reference field="71" count="1" selected="0">
            <x v="59"/>
          </reference>
          <reference field="72" count="1" selected="0">
            <x v="7"/>
          </reference>
          <reference field="74" count="1">
            <x v="0"/>
          </reference>
        </references>
      </pivotArea>
    </format>
    <format dxfId="1801">
      <pivotArea dataOnly="0" labelOnly="1" fieldPosition="0">
        <references count="3">
          <reference field="71" count="1" selected="0">
            <x v="60"/>
          </reference>
          <reference field="72" count="1" selected="0">
            <x v="9"/>
          </reference>
          <reference field="74" count="2">
            <x v="0"/>
            <x v="2"/>
          </reference>
        </references>
      </pivotArea>
    </format>
    <format dxfId="1800">
      <pivotArea dataOnly="0" labelOnly="1" fieldPosition="0">
        <references count="3">
          <reference field="71" count="1" selected="0">
            <x v="61"/>
          </reference>
          <reference field="72" count="1" selected="0">
            <x v="6"/>
          </reference>
          <reference field="74" count="2">
            <x v="0"/>
            <x v="1"/>
          </reference>
        </references>
      </pivotArea>
    </format>
    <format dxfId="1799">
      <pivotArea dataOnly="0" labelOnly="1" fieldPosition="0">
        <references count="3">
          <reference field="71" count="1" selected="0">
            <x v="62"/>
          </reference>
          <reference field="72" count="1" selected="0">
            <x v="8"/>
          </reference>
          <reference field="74" count="1">
            <x v="0"/>
          </reference>
        </references>
      </pivotArea>
    </format>
    <format dxfId="1798">
      <pivotArea dataOnly="0" labelOnly="1" fieldPosition="0">
        <references count="3">
          <reference field="71" count="1" selected="0">
            <x v="63"/>
          </reference>
          <reference field="72" count="1" selected="0">
            <x v="1"/>
          </reference>
          <reference field="74" count="2">
            <x v="0"/>
            <x v="1"/>
          </reference>
        </references>
      </pivotArea>
    </format>
    <format dxfId="1797">
      <pivotArea dataOnly="0" labelOnly="1" fieldPosition="0">
        <references count="3">
          <reference field="71" count="1" selected="0">
            <x v="64"/>
          </reference>
          <reference field="72" count="1" selected="0">
            <x v="7"/>
          </reference>
          <reference field="74" count="2">
            <x v="0"/>
            <x v="1"/>
          </reference>
        </references>
      </pivotArea>
    </format>
    <format dxfId="1796">
      <pivotArea dataOnly="0" labelOnly="1" fieldPosition="0">
        <references count="3">
          <reference field="71" count="1" selected="0">
            <x v="65"/>
          </reference>
          <reference field="72" count="1" selected="0">
            <x v="1"/>
          </reference>
          <reference field="74" count="1">
            <x v="0"/>
          </reference>
        </references>
      </pivotArea>
    </format>
    <format dxfId="1795">
      <pivotArea dataOnly="0" labelOnly="1" fieldPosition="0">
        <references count="3">
          <reference field="71" count="1" selected="0">
            <x v="66"/>
          </reference>
          <reference field="72" count="1" selected="0">
            <x v="6"/>
          </reference>
          <reference field="74" count="2">
            <x v="0"/>
            <x v="1"/>
          </reference>
        </references>
      </pivotArea>
    </format>
    <format dxfId="1794">
      <pivotArea dataOnly="0" labelOnly="1" fieldPosition="0">
        <references count="3">
          <reference field="71" count="1" selected="0">
            <x v="67"/>
          </reference>
          <reference field="72" count="1" selected="0">
            <x v="3"/>
          </reference>
          <reference field="74" count="2">
            <x v="0"/>
            <x v="2"/>
          </reference>
        </references>
      </pivotArea>
    </format>
    <format dxfId="1793">
      <pivotArea dataOnly="0" labelOnly="1" fieldPosition="0">
        <references count="3">
          <reference field="71" count="1" selected="0">
            <x v="70"/>
          </reference>
          <reference field="72" count="1" selected="0">
            <x v="5"/>
          </reference>
          <reference field="74" count="1">
            <x v="2"/>
          </reference>
        </references>
      </pivotArea>
    </format>
    <format dxfId="1792">
      <pivotArea dataOnly="0" labelOnly="1" fieldPosition="0">
        <references count="3">
          <reference field="71" count="1" selected="0">
            <x v="71"/>
          </reference>
          <reference field="72" count="1" selected="0">
            <x v="4"/>
          </reference>
          <reference field="74" count="1">
            <x v="0"/>
          </reference>
        </references>
      </pivotArea>
    </format>
    <format dxfId="1791">
      <pivotArea dataOnly="0" labelOnly="1" fieldPosition="0">
        <references count="3">
          <reference field="71" count="1" selected="0">
            <x v="80"/>
          </reference>
          <reference field="72" count="1" selected="0">
            <x v="6"/>
          </reference>
          <reference field="74" count="2">
            <x v="0"/>
            <x v="1"/>
          </reference>
        </references>
      </pivotArea>
    </format>
    <format dxfId="1790">
      <pivotArea dataOnly="0" labelOnly="1" fieldPosition="0">
        <references count="3">
          <reference field="71" count="1" selected="0">
            <x v="87"/>
          </reference>
          <reference field="72" count="1" selected="0">
            <x v="7"/>
          </reference>
          <reference field="74" count="2">
            <x v="0"/>
            <x v="2"/>
          </reference>
        </references>
      </pivotArea>
    </format>
    <format dxfId="1789">
      <pivotArea dataOnly="0" labelOnly="1" fieldPosition="0">
        <references count="3">
          <reference field="71" count="1" selected="0">
            <x v="88"/>
          </reference>
          <reference field="72" count="1" selected="0">
            <x v="4"/>
          </reference>
          <reference field="74" count="1">
            <x v="2"/>
          </reference>
        </references>
      </pivotArea>
    </format>
    <format dxfId="1788">
      <pivotArea dataOnly="0" labelOnly="1" fieldPosition="0">
        <references count="3">
          <reference field="71" count="1" selected="0">
            <x v="89"/>
          </reference>
          <reference field="72" count="1" selected="0">
            <x v="8"/>
          </reference>
          <reference field="74" count="2">
            <x v="0"/>
            <x v="2"/>
          </reference>
        </references>
      </pivotArea>
    </format>
    <format dxfId="1787">
      <pivotArea dataOnly="0" labelOnly="1" fieldPosition="0">
        <references count="3">
          <reference field="71" count="1" selected="0">
            <x v="90"/>
          </reference>
          <reference field="72" count="1" selected="0">
            <x v="7"/>
          </reference>
          <reference field="74" count="2">
            <x v="0"/>
            <x v="1"/>
          </reference>
        </references>
      </pivotArea>
    </format>
    <format dxfId="1786">
      <pivotArea dataOnly="0" labelOnly="1" fieldPosition="0">
        <references count="3">
          <reference field="71" count="1" selected="0">
            <x v="91"/>
          </reference>
          <reference field="72" count="1" selected="0">
            <x v="5"/>
          </reference>
          <reference field="74" count="2">
            <x v="0"/>
            <x v="1"/>
          </reference>
        </references>
      </pivotArea>
    </format>
    <format dxfId="1785">
      <pivotArea dataOnly="0" labelOnly="1" fieldPosition="0">
        <references count="3">
          <reference field="71" count="1" selected="0">
            <x v="92"/>
          </reference>
          <reference field="72" count="1" selected="0">
            <x v="9"/>
          </reference>
          <reference field="74" count="2">
            <x v="0"/>
            <x v="1"/>
          </reference>
        </references>
      </pivotArea>
    </format>
    <format dxfId="1784">
      <pivotArea dataOnly="0" labelOnly="1" fieldPosition="0">
        <references count="3">
          <reference field="71" count="1" selected="0">
            <x v="93"/>
          </reference>
          <reference field="72" count="1" selected="0">
            <x v="2"/>
          </reference>
          <reference field="74" count="2">
            <x v="0"/>
            <x v="2"/>
          </reference>
        </references>
      </pivotArea>
    </format>
    <format dxfId="1783">
      <pivotArea dataOnly="0" labelOnly="1" fieldPosition="0">
        <references count="3">
          <reference field="71" count="1" selected="0">
            <x v="94"/>
          </reference>
          <reference field="72" count="1" selected="0">
            <x v="4"/>
          </reference>
          <reference field="74" count="2">
            <x v="0"/>
            <x v="1"/>
          </reference>
        </references>
      </pivotArea>
    </format>
    <format dxfId="1782">
      <pivotArea dataOnly="0" labelOnly="1" fieldPosition="0">
        <references count="3">
          <reference field="71" count="1" selected="0">
            <x v="95"/>
          </reference>
          <reference field="72" count="1" selected="0">
            <x v="5"/>
          </reference>
          <reference field="74" count="1">
            <x v="2"/>
          </reference>
        </references>
      </pivotArea>
    </format>
    <format dxfId="1781">
      <pivotArea dataOnly="0" labelOnly="1" fieldPosition="0">
        <references count="3">
          <reference field="71" count="1" selected="0">
            <x v="96"/>
          </reference>
          <reference field="72" count="1" selected="0">
            <x v="7"/>
          </reference>
          <reference field="74" count="2">
            <x v="0"/>
            <x v="2"/>
          </reference>
        </references>
      </pivotArea>
    </format>
    <format dxfId="1780">
      <pivotArea dataOnly="0" labelOnly="1" fieldPosition="0">
        <references count="3">
          <reference field="71" count="1" selected="0">
            <x v="97"/>
          </reference>
          <reference field="72" count="1" selected="0">
            <x v="5"/>
          </reference>
          <reference field="74" count="2">
            <x v="0"/>
            <x v="1"/>
          </reference>
        </references>
      </pivotArea>
    </format>
    <format dxfId="1779">
      <pivotArea dataOnly="0" labelOnly="1" fieldPosition="0">
        <references count="3">
          <reference field="71" count="1" selected="0">
            <x v="98"/>
          </reference>
          <reference field="72" count="1" selected="0">
            <x v="5"/>
          </reference>
          <reference field="74" count="2">
            <x v="0"/>
            <x v="1"/>
          </reference>
        </references>
      </pivotArea>
    </format>
    <format dxfId="1778">
      <pivotArea dataOnly="0" labelOnly="1" fieldPosition="0">
        <references count="3">
          <reference field="71" count="1" selected="0">
            <x v="99"/>
          </reference>
          <reference field="72" count="1" selected="0">
            <x v="4"/>
          </reference>
          <reference field="74" count="2">
            <x v="0"/>
            <x v="1"/>
          </reference>
        </references>
      </pivotArea>
    </format>
    <format dxfId="1777">
      <pivotArea dataOnly="0" labelOnly="1" fieldPosition="0">
        <references count="3">
          <reference field="71" count="1" selected="0">
            <x v="100"/>
          </reference>
          <reference field="72" count="1" selected="0">
            <x v="1"/>
          </reference>
          <reference field="74" count="1">
            <x v="1"/>
          </reference>
        </references>
      </pivotArea>
    </format>
    <format dxfId="1776">
      <pivotArea dataOnly="0" labelOnly="1" fieldPosition="0">
        <references count="3">
          <reference field="71" count="1" selected="0">
            <x v="101"/>
          </reference>
          <reference field="72" count="1" selected="0">
            <x v="8"/>
          </reference>
          <reference field="74" count="2">
            <x v="0"/>
            <x v="2"/>
          </reference>
        </references>
      </pivotArea>
    </format>
    <format dxfId="1775">
      <pivotArea dataOnly="0" labelOnly="1" fieldPosition="0">
        <references count="3">
          <reference field="71" count="1" selected="0">
            <x v="102"/>
          </reference>
          <reference field="72" count="1" selected="0">
            <x v="0"/>
          </reference>
          <reference field="74" count="1">
            <x v="0"/>
          </reference>
        </references>
      </pivotArea>
    </format>
    <format dxfId="1774">
      <pivotArea dataOnly="0" labelOnly="1" fieldPosition="0">
        <references count="3">
          <reference field="71" count="1" selected="0">
            <x v="103"/>
          </reference>
          <reference field="72" count="1" selected="0">
            <x v="9"/>
          </reference>
          <reference field="74" count="2">
            <x v="0"/>
            <x v="1"/>
          </reference>
        </references>
      </pivotArea>
    </format>
    <format dxfId="1773">
      <pivotArea dataOnly="0" labelOnly="1" fieldPosition="0">
        <references count="3">
          <reference field="71" count="1" selected="0">
            <x v="104"/>
          </reference>
          <reference field="72" count="1" selected="0">
            <x v="1"/>
          </reference>
          <reference field="74" count="1">
            <x v="0"/>
          </reference>
        </references>
      </pivotArea>
    </format>
    <format dxfId="1772">
      <pivotArea dataOnly="0" labelOnly="1" fieldPosition="0">
        <references count="3">
          <reference field="71" count="1" selected="0">
            <x v="105"/>
          </reference>
          <reference field="72" count="1" selected="0">
            <x v="9"/>
          </reference>
          <reference field="74" count="2">
            <x v="0"/>
            <x v="1"/>
          </reference>
        </references>
      </pivotArea>
    </format>
    <format dxfId="1771">
      <pivotArea dataOnly="0" labelOnly="1" fieldPosition="0">
        <references count="3">
          <reference field="71" count="1" selected="0">
            <x v="106"/>
          </reference>
          <reference field="72" count="1" selected="0">
            <x v="7"/>
          </reference>
          <reference field="74" count="2">
            <x v="0"/>
            <x v="1"/>
          </reference>
        </references>
      </pivotArea>
    </format>
    <format dxfId="1770">
      <pivotArea dataOnly="0" labelOnly="1" fieldPosition="0">
        <references count="3">
          <reference field="71" count="1" selected="0">
            <x v="107"/>
          </reference>
          <reference field="72" count="1" selected="0">
            <x v="6"/>
          </reference>
          <reference field="74" count="2">
            <x v="0"/>
            <x v="1"/>
          </reference>
        </references>
      </pivotArea>
    </format>
    <format dxfId="1769">
      <pivotArea dataOnly="0" labelOnly="1" fieldPosition="0">
        <references count="3">
          <reference field="71" count="1" selected="0">
            <x v="108"/>
          </reference>
          <reference field="72" count="1" selected="0">
            <x v="2"/>
          </reference>
          <reference field="74" count="1">
            <x v="2"/>
          </reference>
        </references>
      </pivotArea>
    </format>
    <format dxfId="1768">
      <pivotArea dataOnly="0" labelOnly="1" fieldPosition="0">
        <references count="3">
          <reference field="71" count="1" selected="0">
            <x v="109"/>
          </reference>
          <reference field="72" count="1" selected="0">
            <x v="6"/>
          </reference>
          <reference field="74" count="2">
            <x v="0"/>
            <x v="1"/>
          </reference>
        </references>
      </pivotArea>
    </format>
    <format dxfId="1767">
      <pivotArea dataOnly="0" labelOnly="1" fieldPosition="0">
        <references count="3">
          <reference field="71" count="1" selected="0">
            <x v="110"/>
          </reference>
          <reference field="72" count="1" selected="0">
            <x v="7"/>
          </reference>
          <reference field="74" count="2">
            <x v="0"/>
            <x v="1"/>
          </reference>
        </references>
      </pivotArea>
    </format>
    <format dxfId="1766">
      <pivotArea dataOnly="0" labelOnly="1" fieldPosition="0">
        <references count="3">
          <reference field="71" count="1" selected="0">
            <x v="111"/>
          </reference>
          <reference field="72" count="1" selected="0">
            <x v="2"/>
          </reference>
          <reference field="74" count="1">
            <x v="0"/>
          </reference>
        </references>
      </pivotArea>
    </format>
    <format dxfId="1765">
      <pivotArea dataOnly="0" labelOnly="1" fieldPosition="0">
        <references count="3">
          <reference field="71" count="1" selected="0">
            <x v="112"/>
          </reference>
          <reference field="72" count="1" selected="0">
            <x v="5"/>
          </reference>
          <reference field="74" count="2">
            <x v="0"/>
            <x v="2"/>
          </reference>
        </references>
      </pivotArea>
    </format>
    <format dxfId="1764">
      <pivotArea dataOnly="0" labelOnly="1" fieldPosition="0">
        <references count="3">
          <reference field="71" count="1" selected="0">
            <x v="113"/>
          </reference>
          <reference field="72" count="1" selected="0">
            <x v="1"/>
          </reference>
          <reference field="74" count="2">
            <x v="0"/>
            <x v="1"/>
          </reference>
        </references>
      </pivotArea>
    </format>
    <format dxfId="1763">
      <pivotArea dataOnly="0" labelOnly="1" fieldPosition="0">
        <references count="3">
          <reference field="71" count="1" selected="0">
            <x v="114"/>
          </reference>
          <reference field="72" count="1" selected="0">
            <x v="3"/>
          </reference>
          <reference field="74" count="2">
            <x v="0"/>
            <x v="2"/>
          </reference>
        </references>
      </pivotArea>
    </format>
    <format dxfId="1762">
      <pivotArea dataOnly="0" labelOnly="1" fieldPosition="0">
        <references count="3">
          <reference field="71" count="1" selected="0">
            <x v="115"/>
          </reference>
          <reference field="72" count="1" selected="0">
            <x v="4"/>
          </reference>
          <reference field="74" count="1">
            <x v="2"/>
          </reference>
        </references>
      </pivotArea>
    </format>
    <format dxfId="1761">
      <pivotArea dataOnly="0" labelOnly="1" fieldPosition="0">
        <references count="3">
          <reference field="71" count="1" selected="0">
            <x v="116"/>
          </reference>
          <reference field="72" count="1" selected="0">
            <x v="7"/>
          </reference>
          <reference field="74" count="2">
            <x v="0"/>
            <x v="1"/>
          </reference>
        </references>
      </pivotArea>
    </format>
    <format dxfId="1760">
      <pivotArea dataOnly="0" labelOnly="1" fieldPosition="0">
        <references count="3">
          <reference field="71" count="1" selected="0">
            <x v="117"/>
          </reference>
          <reference field="72" count="1" selected="0">
            <x v="0"/>
          </reference>
          <reference field="74" count="2">
            <x v="0"/>
            <x v="2"/>
          </reference>
        </references>
      </pivotArea>
    </format>
    <format dxfId="1759">
      <pivotArea dataOnly="0" labelOnly="1" fieldPosition="0">
        <references count="3">
          <reference field="71" count="1" selected="0">
            <x v="118"/>
          </reference>
          <reference field="72" count="1" selected="0">
            <x v="6"/>
          </reference>
          <reference field="74" count="1">
            <x v="0"/>
          </reference>
        </references>
      </pivotArea>
    </format>
    <format dxfId="1758">
      <pivotArea dataOnly="0" labelOnly="1" fieldPosition="0">
        <references count="3">
          <reference field="71" count="1" selected="0">
            <x v="119"/>
          </reference>
          <reference field="72" count="1" selected="0">
            <x v="1"/>
          </reference>
          <reference field="74" count="1">
            <x v="1"/>
          </reference>
        </references>
      </pivotArea>
    </format>
    <format dxfId="1757">
      <pivotArea dataOnly="0" labelOnly="1" fieldPosition="0">
        <references count="3">
          <reference field="71" count="1" selected="0">
            <x v="120"/>
          </reference>
          <reference field="72" count="1" selected="0">
            <x v="3"/>
          </reference>
          <reference field="74" count="2">
            <x v="0"/>
            <x v="2"/>
          </reference>
        </references>
      </pivotArea>
    </format>
    <format dxfId="1756">
      <pivotArea dataOnly="0" labelOnly="1" fieldPosition="0">
        <references count="3">
          <reference field="71" count="1" selected="0">
            <x v="121"/>
          </reference>
          <reference field="72" count="1" selected="0">
            <x v="1"/>
          </reference>
          <reference field="74" count="1">
            <x v="2"/>
          </reference>
        </references>
      </pivotArea>
    </format>
    <format dxfId="1755">
      <pivotArea dataOnly="0" labelOnly="1" fieldPosition="0">
        <references count="3">
          <reference field="71" count="1" selected="0">
            <x v="122"/>
          </reference>
          <reference field="72" count="1" selected="0">
            <x v="1"/>
          </reference>
          <reference field="74" count="2">
            <x v="0"/>
            <x v="1"/>
          </reference>
        </references>
      </pivotArea>
    </format>
    <format dxfId="1754">
      <pivotArea dataOnly="0" labelOnly="1" fieldPosition="0">
        <references count="3">
          <reference field="71" count="1" selected="0">
            <x v="123"/>
          </reference>
          <reference field="72" count="1" selected="0">
            <x v="4"/>
          </reference>
          <reference field="74" count="2">
            <x v="0"/>
            <x v="1"/>
          </reference>
        </references>
      </pivotArea>
    </format>
    <format dxfId="1753">
      <pivotArea type="all" dataOnly="0" outline="0" fieldPosition="0"/>
    </format>
    <format dxfId="1752">
      <pivotArea field="71" type="button" dataOnly="0" labelOnly="1" outline="0" axis="axisRow" fieldPosition="0"/>
    </format>
    <format dxfId="1751">
      <pivotArea field="72" type="button" dataOnly="0" labelOnly="1" outline="0" axis="axisRow" fieldPosition="1"/>
    </format>
    <format dxfId="1750">
      <pivotArea field="74" type="button" dataOnly="0" labelOnly="1" outline="0" axis="axisRow" fieldPosition="2"/>
    </format>
    <format dxfId="1749">
      <pivotArea dataOnly="0" labelOnly="1" fieldPosition="0">
        <references count="1">
          <reference field="71" count="49">
            <x v="0"/>
            <x v="1"/>
            <x v="2"/>
            <x v="3"/>
            <x v="4"/>
            <x v="5"/>
            <x v="6"/>
            <x v="7"/>
            <x v="8"/>
            <x v="9"/>
            <x v="10"/>
            <x v="11"/>
            <x v="12"/>
            <x v="13"/>
            <x v="14"/>
            <x v="16"/>
            <x v="17"/>
            <x v="18"/>
            <x v="19"/>
            <x v="20"/>
            <x v="21"/>
            <x v="22"/>
            <x v="23"/>
            <x v="24"/>
            <x v="25"/>
            <x v="26"/>
            <x v="27"/>
            <x v="28"/>
            <x v="29"/>
            <x v="30"/>
            <x v="31"/>
            <x v="32"/>
            <x v="34"/>
            <x v="35"/>
            <x v="36"/>
            <x v="37"/>
            <x v="38"/>
            <x v="39"/>
            <x v="40"/>
            <x v="41"/>
            <x v="42"/>
            <x v="43"/>
            <x v="44"/>
            <x v="45"/>
            <x v="46"/>
            <x v="47"/>
            <x v="48"/>
            <x v="49"/>
            <x v="50"/>
          </reference>
        </references>
      </pivotArea>
    </format>
    <format dxfId="1748">
      <pivotArea dataOnly="0" labelOnly="1" fieldPosition="0">
        <references count="1">
          <reference field="71" count="48">
            <x v="51"/>
            <x v="52"/>
            <x v="53"/>
            <x v="54"/>
            <x v="55"/>
            <x v="56"/>
            <x v="57"/>
            <x v="58"/>
            <x v="59"/>
            <x v="60"/>
            <x v="61"/>
            <x v="62"/>
            <x v="63"/>
            <x v="64"/>
            <x v="65"/>
            <x v="66"/>
            <x v="67"/>
            <x v="70"/>
            <x v="71"/>
            <x v="80"/>
            <x v="87"/>
            <x v="88"/>
            <x v="89"/>
            <x v="90"/>
            <x v="91"/>
            <x v="92"/>
            <x v="93"/>
            <x v="94"/>
            <x v="95"/>
            <x v="96"/>
            <x v="97"/>
            <x v="98"/>
            <x v="99"/>
            <x v="100"/>
            <x v="101"/>
            <x v="102"/>
            <x v="103"/>
            <x v="104"/>
            <x v="105"/>
            <x v="106"/>
            <x v="107"/>
            <x v="108"/>
            <x v="109"/>
            <x v="110"/>
            <x v="111"/>
            <x v="112"/>
            <x v="113"/>
            <x v="114"/>
          </reference>
        </references>
      </pivotArea>
    </format>
    <format dxfId="1747">
      <pivotArea dataOnly="0" labelOnly="1" fieldPosition="0">
        <references count="1">
          <reference field="71" count="9">
            <x v="115"/>
            <x v="116"/>
            <x v="117"/>
            <x v="118"/>
            <x v="119"/>
            <x v="120"/>
            <x v="121"/>
            <x v="122"/>
            <x v="123"/>
          </reference>
        </references>
      </pivotArea>
    </format>
    <format dxfId="1746">
      <pivotArea dataOnly="0" labelOnly="1" grandRow="1" outline="0" fieldPosition="0"/>
    </format>
    <format dxfId="1745">
      <pivotArea dataOnly="0" labelOnly="1" fieldPosition="0">
        <references count="2">
          <reference field="71" count="1" selected="0">
            <x v="0"/>
          </reference>
          <reference field="72" count="1">
            <x v="7"/>
          </reference>
        </references>
      </pivotArea>
    </format>
    <format dxfId="1744">
      <pivotArea dataOnly="0" labelOnly="1" fieldPosition="0">
        <references count="2">
          <reference field="71" count="1" selected="0">
            <x v="1"/>
          </reference>
          <reference field="72" count="1">
            <x v="1"/>
          </reference>
        </references>
      </pivotArea>
    </format>
    <format dxfId="1743">
      <pivotArea dataOnly="0" labelOnly="1" fieldPosition="0">
        <references count="2">
          <reference field="71" count="1" selected="0">
            <x v="2"/>
          </reference>
          <reference field="72" count="1">
            <x v="6"/>
          </reference>
        </references>
      </pivotArea>
    </format>
    <format dxfId="1742">
      <pivotArea dataOnly="0" labelOnly="1" fieldPosition="0">
        <references count="2">
          <reference field="71" count="1" selected="0">
            <x v="3"/>
          </reference>
          <reference field="72" count="1">
            <x v="8"/>
          </reference>
        </references>
      </pivotArea>
    </format>
    <format dxfId="1741">
      <pivotArea dataOnly="0" labelOnly="1" fieldPosition="0">
        <references count="2">
          <reference field="71" count="1" selected="0">
            <x v="4"/>
          </reference>
          <reference field="72" count="1">
            <x v="1"/>
          </reference>
        </references>
      </pivotArea>
    </format>
    <format dxfId="1740">
      <pivotArea dataOnly="0" labelOnly="1" fieldPosition="0">
        <references count="2">
          <reference field="71" count="1" selected="0">
            <x v="6"/>
          </reference>
          <reference field="72" count="1">
            <x v="4"/>
          </reference>
        </references>
      </pivotArea>
    </format>
    <format dxfId="1739">
      <pivotArea dataOnly="0" labelOnly="1" fieldPosition="0">
        <references count="2">
          <reference field="71" count="1" selected="0">
            <x v="7"/>
          </reference>
          <reference field="72" count="1">
            <x v="1"/>
          </reference>
        </references>
      </pivotArea>
    </format>
    <format dxfId="1738">
      <pivotArea dataOnly="0" labelOnly="1" fieldPosition="0">
        <references count="2">
          <reference field="71" count="1" selected="0">
            <x v="8"/>
          </reference>
          <reference field="72" count="1">
            <x v="5"/>
          </reference>
        </references>
      </pivotArea>
    </format>
    <format dxfId="1737">
      <pivotArea dataOnly="0" labelOnly="1" fieldPosition="0">
        <references count="2">
          <reference field="71" count="1" selected="0">
            <x v="9"/>
          </reference>
          <reference field="72" count="1">
            <x v="0"/>
          </reference>
        </references>
      </pivotArea>
    </format>
    <format dxfId="1736">
      <pivotArea dataOnly="0" labelOnly="1" fieldPosition="0">
        <references count="2">
          <reference field="71" count="1" selected="0">
            <x v="10"/>
          </reference>
          <reference field="72" count="1">
            <x v="7"/>
          </reference>
        </references>
      </pivotArea>
    </format>
    <format dxfId="1735">
      <pivotArea dataOnly="0" labelOnly="1" fieldPosition="0">
        <references count="2">
          <reference field="71" count="1" selected="0">
            <x v="11"/>
          </reference>
          <reference field="72" count="1">
            <x v="5"/>
          </reference>
        </references>
      </pivotArea>
    </format>
    <format dxfId="1734">
      <pivotArea dataOnly="0" labelOnly="1" fieldPosition="0">
        <references count="2">
          <reference field="71" count="1" selected="0">
            <x v="12"/>
          </reference>
          <reference field="72" count="1">
            <x v="8"/>
          </reference>
        </references>
      </pivotArea>
    </format>
    <format dxfId="1733">
      <pivotArea dataOnly="0" labelOnly="1" fieldPosition="0">
        <references count="2">
          <reference field="71" count="1" selected="0">
            <x v="13"/>
          </reference>
          <reference field="72" count="1">
            <x v="9"/>
          </reference>
        </references>
      </pivotArea>
    </format>
    <format dxfId="1732">
      <pivotArea dataOnly="0" labelOnly="1" fieldPosition="0">
        <references count="2">
          <reference field="71" count="1" selected="0">
            <x v="14"/>
          </reference>
          <reference field="72" count="1">
            <x v="0"/>
          </reference>
        </references>
      </pivotArea>
    </format>
    <format dxfId="1731">
      <pivotArea dataOnly="0" labelOnly="1" fieldPosition="0">
        <references count="2">
          <reference field="71" count="1" selected="0">
            <x v="16"/>
          </reference>
          <reference field="72" count="1">
            <x v="4"/>
          </reference>
        </references>
      </pivotArea>
    </format>
    <format dxfId="1730">
      <pivotArea dataOnly="0" labelOnly="1" fieldPosition="0">
        <references count="2">
          <reference field="71" count="1" selected="0">
            <x v="17"/>
          </reference>
          <reference field="72" count="1">
            <x v="0"/>
          </reference>
        </references>
      </pivotArea>
    </format>
    <format dxfId="1729">
      <pivotArea dataOnly="0" labelOnly="1" fieldPosition="0">
        <references count="2">
          <reference field="71" count="1" selected="0">
            <x v="20"/>
          </reference>
          <reference field="72" count="1">
            <x v="5"/>
          </reference>
        </references>
      </pivotArea>
    </format>
    <format dxfId="1728">
      <pivotArea dataOnly="0" labelOnly="1" fieldPosition="0">
        <references count="2">
          <reference field="71" count="1" selected="0">
            <x v="21"/>
          </reference>
          <reference field="72" count="1">
            <x v="8"/>
          </reference>
        </references>
      </pivotArea>
    </format>
    <format dxfId="1727">
      <pivotArea dataOnly="0" labelOnly="1" fieldPosition="0">
        <references count="2">
          <reference field="71" count="1" selected="0">
            <x v="22"/>
          </reference>
          <reference field="72" count="1">
            <x v="0"/>
          </reference>
        </references>
      </pivotArea>
    </format>
    <format dxfId="1726">
      <pivotArea dataOnly="0" labelOnly="1" fieldPosition="0">
        <references count="2">
          <reference field="71" count="1" selected="0">
            <x v="23"/>
          </reference>
          <reference field="72" count="1">
            <x v="2"/>
          </reference>
        </references>
      </pivotArea>
    </format>
    <format dxfId="1725">
      <pivotArea dataOnly="0" labelOnly="1" fieldPosition="0">
        <references count="2">
          <reference field="71" count="1" selected="0">
            <x v="24"/>
          </reference>
          <reference field="72" count="1">
            <x v="5"/>
          </reference>
        </references>
      </pivotArea>
    </format>
    <format dxfId="1724">
      <pivotArea dataOnly="0" labelOnly="1" fieldPosition="0">
        <references count="2">
          <reference field="71" count="1" selected="0">
            <x v="25"/>
          </reference>
          <reference field="72" count="1">
            <x v="2"/>
          </reference>
        </references>
      </pivotArea>
    </format>
    <format dxfId="1723">
      <pivotArea dataOnly="0" labelOnly="1" fieldPosition="0">
        <references count="2">
          <reference field="71" count="1" selected="0">
            <x v="26"/>
          </reference>
          <reference field="72" count="1">
            <x v="5"/>
          </reference>
        </references>
      </pivotArea>
    </format>
    <format dxfId="1722">
      <pivotArea dataOnly="0" labelOnly="1" fieldPosition="0">
        <references count="2">
          <reference field="71" count="1" selected="0">
            <x v="27"/>
          </reference>
          <reference field="72" count="1">
            <x v="6"/>
          </reference>
        </references>
      </pivotArea>
    </format>
    <format dxfId="1721">
      <pivotArea dataOnly="0" labelOnly="1" fieldPosition="0">
        <references count="2">
          <reference field="71" count="1" selected="0">
            <x v="28"/>
          </reference>
          <reference field="72" count="1">
            <x v="5"/>
          </reference>
        </references>
      </pivotArea>
    </format>
    <format dxfId="1720">
      <pivotArea dataOnly="0" labelOnly="1" fieldPosition="0">
        <references count="2">
          <reference field="71" count="1" selected="0">
            <x v="30"/>
          </reference>
          <reference field="72" count="1">
            <x v="6"/>
          </reference>
        </references>
      </pivotArea>
    </format>
    <format dxfId="1719">
      <pivotArea dataOnly="0" labelOnly="1" fieldPosition="0">
        <references count="2">
          <reference field="71" count="1" selected="0">
            <x v="31"/>
          </reference>
          <reference field="72" count="1">
            <x v="5"/>
          </reference>
        </references>
      </pivotArea>
    </format>
    <format dxfId="1718">
      <pivotArea dataOnly="0" labelOnly="1" fieldPosition="0">
        <references count="2">
          <reference field="71" count="1" selected="0">
            <x v="32"/>
          </reference>
          <reference field="72" count="1">
            <x v="6"/>
          </reference>
        </references>
      </pivotArea>
    </format>
    <format dxfId="1717">
      <pivotArea dataOnly="0" labelOnly="1" fieldPosition="0">
        <references count="2">
          <reference field="71" count="1" selected="0">
            <x v="34"/>
          </reference>
          <reference field="72" count="1">
            <x v="3"/>
          </reference>
        </references>
      </pivotArea>
    </format>
    <format dxfId="1716">
      <pivotArea dataOnly="0" labelOnly="1" fieldPosition="0">
        <references count="2">
          <reference field="71" count="1" selected="0">
            <x v="35"/>
          </reference>
          <reference field="72" count="1">
            <x v="0"/>
          </reference>
        </references>
      </pivotArea>
    </format>
    <format dxfId="1715">
      <pivotArea dataOnly="0" labelOnly="1" fieldPosition="0">
        <references count="2">
          <reference field="71" count="1" selected="0">
            <x v="36"/>
          </reference>
          <reference field="72" count="1">
            <x v="9"/>
          </reference>
        </references>
      </pivotArea>
    </format>
    <format dxfId="1714">
      <pivotArea dataOnly="0" labelOnly="1" fieldPosition="0">
        <references count="2">
          <reference field="71" count="1" selected="0">
            <x v="37"/>
          </reference>
          <reference field="72" count="1">
            <x v="1"/>
          </reference>
        </references>
      </pivotArea>
    </format>
    <format dxfId="1713">
      <pivotArea dataOnly="0" labelOnly="1" fieldPosition="0">
        <references count="2">
          <reference field="71" count="1" selected="0">
            <x v="38"/>
          </reference>
          <reference field="72" count="1">
            <x v="2"/>
          </reference>
        </references>
      </pivotArea>
    </format>
    <format dxfId="1712">
      <pivotArea dataOnly="0" labelOnly="1" fieldPosition="0">
        <references count="2">
          <reference field="71" count="1" selected="0">
            <x v="39"/>
          </reference>
          <reference field="72" count="1">
            <x v="5"/>
          </reference>
        </references>
      </pivotArea>
    </format>
    <format dxfId="1711">
      <pivotArea dataOnly="0" labelOnly="1" fieldPosition="0">
        <references count="2">
          <reference field="71" count="1" selected="0">
            <x v="40"/>
          </reference>
          <reference field="72" count="1">
            <x v="9"/>
          </reference>
        </references>
      </pivotArea>
    </format>
    <format dxfId="1710">
      <pivotArea dataOnly="0" labelOnly="1" fieldPosition="0">
        <references count="2">
          <reference field="71" count="1" selected="0">
            <x v="42"/>
          </reference>
          <reference field="72" count="1">
            <x v="5"/>
          </reference>
        </references>
      </pivotArea>
    </format>
    <format dxfId="1709">
      <pivotArea dataOnly="0" labelOnly="1" fieldPosition="0">
        <references count="2">
          <reference field="71" count="1" selected="0">
            <x v="45"/>
          </reference>
          <reference field="72" count="1">
            <x v="4"/>
          </reference>
        </references>
      </pivotArea>
    </format>
    <format dxfId="1708">
      <pivotArea dataOnly="0" labelOnly="1" fieldPosition="0">
        <references count="2">
          <reference field="71" count="1" selected="0">
            <x v="47"/>
          </reference>
          <reference field="72" count="1">
            <x v="7"/>
          </reference>
        </references>
      </pivotArea>
    </format>
    <format dxfId="1707">
      <pivotArea dataOnly="0" labelOnly="1" fieldPosition="0">
        <references count="2">
          <reference field="71" count="1" selected="0">
            <x v="48"/>
          </reference>
          <reference field="72" count="1">
            <x v="5"/>
          </reference>
        </references>
      </pivotArea>
    </format>
    <format dxfId="1706">
      <pivotArea dataOnly="0" labelOnly="1" fieldPosition="0">
        <references count="2">
          <reference field="71" count="1" selected="0">
            <x v="49"/>
          </reference>
          <reference field="72" count="1">
            <x v="1"/>
          </reference>
        </references>
      </pivotArea>
    </format>
    <format dxfId="1705">
      <pivotArea dataOnly="0" labelOnly="1" fieldPosition="0">
        <references count="2">
          <reference field="71" count="1" selected="0">
            <x v="50"/>
          </reference>
          <reference field="72" count="1">
            <x v="3"/>
          </reference>
        </references>
      </pivotArea>
    </format>
    <format dxfId="1704">
      <pivotArea dataOnly="0" labelOnly="1" fieldPosition="0">
        <references count="2">
          <reference field="71" count="1" selected="0">
            <x v="51"/>
          </reference>
          <reference field="72" count="1">
            <x v="7"/>
          </reference>
        </references>
      </pivotArea>
    </format>
    <format dxfId="1703">
      <pivotArea dataOnly="0" labelOnly="1" fieldPosition="0">
        <references count="2">
          <reference field="71" count="1" selected="0">
            <x v="52"/>
          </reference>
          <reference field="72" count="1">
            <x v="1"/>
          </reference>
        </references>
      </pivotArea>
    </format>
    <format dxfId="1702">
      <pivotArea dataOnly="0" labelOnly="1" fieldPosition="0">
        <references count="2">
          <reference field="71" count="1" selected="0">
            <x v="54"/>
          </reference>
          <reference field="72" count="1">
            <x v="7"/>
          </reference>
        </references>
      </pivotArea>
    </format>
    <format dxfId="1701">
      <pivotArea dataOnly="0" labelOnly="1" fieldPosition="0">
        <references count="2">
          <reference field="71" count="1" selected="0">
            <x v="55"/>
          </reference>
          <reference field="72" count="1">
            <x v="8"/>
          </reference>
        </references>
      </pivotArea>
    </format>
    <format dxfId="1700">
      <pivotArea dataOnly="0" labelOnly="1" fieldPosition="0">
        <references count="2">
          <reference field="71" count="1" selected="0">
            <x v="56"/>
          </reference>
          <reference field="72" count="1">
            <x v="9"/>
          </reference>
        </references>
      </pivotArea>
    </format>
    <format dxfId="1699">
      <pivotArea dataOnly="0" labelOnly="1" fieldPosition="0">
        <references count="2">
          <reference field="71" count="1" selected="0">
            <x v="57"/>
          </reference>
          <reference field="72" count="1">
            <x v="8"/>
          </reference>
        </references>
      </pivotArea>
    </format>
    <format dxfId="1698">
      <pivotArea dataOnly="0" labelOnly="1" fieldPosition="0">
        <references count="2">
          <reference field="71" count="1" selected="0">
            <x v="59"/>
          </reference>
          <reference field="72" count="1">
            <x v="7"/>
          </reference>
        </references>
      </pivotArea>
    </format>
    <format dxfId="1697">
      <pivotArea dataOnly="0" labelOnly="1" fieldPosition="0">
        <references count="2">
          <reference field="71" count="1" selected="0">
            <x v="60"/>
          </reference>
          <reference field="72" count="1">
            <x v="9"/>
          </reference>
        </references>
      </pivotArea>
    </format>
    <format dxfId="1696">
      <pivotArea dataOnly="0" labelOnly="1" fieldPosition="0">
        <references count="2">
          <reference field="71" count="1" selected="0">
            <x v="61"/>
          </reference>
          <reference field="72" count="1">
            <x v="6"/>
          </reference>
        </references>
      </pivotArea>
    </format>
    <format dxfId="1695">
      <pivotArea dataOnly="0" labelOnly="1" fieldPosition="0">
        <references count="2">
          <reference field="71" count="1" selected="0">
            <x v="62"/>
          </reference>
          <reference field="72" count="1">
            <x v="8"/>
          </reference>
        </references>
      </pivotArea>
    </format>
    <format dxfId="1694">
      <pivotArea dataOnly="0" labelOnly="1" fieldPosition="0">
        <references count="2">
          <reference field="71" count="1" selected="0">
            <x v="63"/>
          </reference>
          <reference field="72" count="1">
            <x v="1"/>
          </reference>
        </references>
      </pivotArea>
    </format>
    <format dxfId="1693">
      <pivotArea dataOnly="0" labelOnly="1" fieldPosition="0">
        <references count="2">
          <reference field="71" count="1" selected="0">
            <x v="64"/>
          </reference>
          <reference field="72" count="1">
            <x v="7"/>
          </reference>
        </references>
      </pivotArea>
    </format>
    <format dxfId="1692">
      <pivotArea dataOnly="0" labelOnly="1" fieldPosition="0">
        <references count="2">
          <reference field="71" count="1" selected="0">
            <x v="65"/>
          </reference>
          <reference field="72" count="1">
            <x v="1"/>
          </reference>
        </references>
      </pivotArea>
    </format>
    <format dxfId="1691">
      <pivotArea dataOnly="0" labelOnly="1" fieldPosition="0">
        <references count="2">
          <reference field="71" count="1" selected="0">
            <x v="66"/>
          </reference>
          <reference field="72" count="1">
            <x v="6"/>
          </reference>
        </references>
      </pivotArea>
    </format>
    <format dxfId="1690">
      <pivotArea dataOnly="0" labelOnly="1" fieldPosition="0">
        <references count="2">
          <reference field="71" count="1" selected="0">
            <x v="67"/>
          </reference>
          <reference field="72" count="1">
            <x v="3"/>
          </reference>
        </references>
      </pivotArea>
    </format>
    <format dxfId="1689">
      <pivotArea dataOnly="0" labelOnly="1" fieldPosition="0">
        <references count="2">
          <reference field="71" count="1" selected="0">
            <x v="70"/>
          </reference>
          <reference field="72" count="1">
            <x v="5"/>
          </reference>
        </references>
      </pivotArea>
    </format>
    <format dxfId="1688">
      <pivotArea dataOnly="0" labelOnly="1" fieldPosition="0">
        <references count="2">
          <reference field="71" count="1" selected="0">
            <x v="71"/>
          </reference>
          <reference field="72" count="1">
            <x v="4"/>
          </reference>
        </references>
      </pivotArea>
    </format>
    <format dxfId="1687">
      <pivotArea dataOnly="0" labelOnly="1" fieldPosition="0">
        <references count="2">
          <reference field="71" count="1" selected="0">
            <x v="80"/>
          </reference>
          <reference field="72" count="1">
            <x v="6"/>
          </reference>
        </references>
      </pivotArea>
    </format>
    <format dxfId="1686">
      <pivotArea dataOnly="0" labelOnly="1" fieldPosition="0">
        <references count="2">
          <reference field="71" count="1" selected="0">
            <x v="87"/>
          </reference>
          <reference field="72" count="1">
            <x v="7"/>
          </reference>
        </references>
      </pivotArea>
    </format>
    <format dxfId="1685">
      <pivotArea dataOnly="0" labelOnly="1" fieldPosition="0">
        <references count="2">
          <reference field="71" count="1" selected="0">
            <x v="88"/>
          </reference>
          <reference field="72" count="1">
            <x v="4"/>
          </reference>
        </references>
      </pivotArea>
    </format>
    <format dxfId="1684">
      <pivotArea dataOnly="0" labelOnly="1" fieldPosition="0">
        <references count="2">
          <reference field="71" count="1" selected="0">
            <x v="89"/>
          </reference>
          <reference field="72" count="1">
            <x v="8"/>
          </reference>
        </references>
      </pivotArea>
    </format>
    <format dxfId="1683">
      <pivotArea dataOnly="0" labelOnly="1" fieldPosition="0">
        <references count="2">
          <reference field="71" count="1" selected="0">
            <x v="90"/>
          </reference>
          <reference field="72" count="1">
            <x v="7"/>
          </reference>
        </references>
      </pivotArea>
    </format>
    <format dxfId="1682">
      <pivotArea dataOnly="0" labelOnly="1" fieldPosition="0">
        <references count="2">
          <reference field="71" count="1" selected="0">
            <x v="91"/>
          </reference>
          <reference field="72" count="1">
            <x v="5"/>
          </reference>
        </references>
      </pivotArea>
    </format>
    <format dxfId="1681">
      <pivotArea dataOnly="0" labelOnly="1" fieldPosition="0">
        <references count="2">
          <reference field="71" count="1" selected="0">
            <x v="92"/>
          </reference>
          <reference field="72" count="1">
            <x v="9"/>
          </reference>
        </references>
      </pivotArea>
    </format>
    <format dxfId="1680">
      <pivotArea dataOnly="0" labelOnly="1" fieldPosition="0">
        <references count="2">
          <reference field="71" count="1" selected="0">
            <x v="93"/>
          </reference>
          <reference field="72" count="1">
            <x v="2"/>
          </reference>
        </references>
      </pivotArea>
    </format>
    <format dxfId="1679">
      <pivotArea dataOnly="0" labelOnly="1" fieldPosition="0">
        <references count="2">
          <reference field="71" count="1" selected="0">
            <x v="94"/>
          </reference>
          <reference field="72" count="1">
            <x v="4"/>
          </reference>
        </references>
      </pivotArea>
    </format>
    <format dxfId="1678">
      <pivotArea dataOnly="0" labelOnly="1" fieldPosition="0">
        <references count="2">
          <reference field="71" count="1" selected="0">
            <x v="95"/>
          </reference>
          <reference field="72" count="1">
            <x v="5"/>
          </reference>
        </references>
      </pivotArea>
    </format>
    <format dxfId="1677">
      <pivotArea dataOnly="0" labelOnly="1" fieldPosition="0">
        <references count="2">
          <reference field="71" count="1" selected="0">
            <x v="96"/>
          </reference>
          <reference field="72" count="1">
            <x v="7"/>
          </reference>
        </references>
      </pivotArea>
    </format>
    <format dxfId="1676">
      <pivotArea dataOnly="0" labelOnly="1" fieldPosition="0">
        <references count="2">
          <reference field="71" count="1" selected="0">
            <x v="97"/>
          </reference>
          <reference field="72" count="1">
            <x v="5"/>
          </reference>
        </references>
      </pivotArea>
    </format>
    <format dxfId="1675">
      <pivotArea dataOnly="0" labelOnly="1" fieldPosition="0">
        <references count="2">
          <reference field="71" count="1" selected="0">
            <x v="99"/>
          </reference>
          <reference field="72" count="1">
            <x v="4"/>
          </reference>
        </references>
      </pivotArea>
    </format>
    <format dxfId="1674">
      <pivotArea dataOnly="0" labelOnly="1" fieldPosition="0">
        <references count="2">
          <reference field="71" count="1" selected="0">
            <x v="100"/>
          </reference>
          <reference field="72" count="1">
            <x v="1"/>
          </reference>
        </references>
      </pivotArea>
    </format>
    <format dxfId="1673">
      <pivotArea dataOnly="0" labelOnly="1" fieldPosition="0">
        <references count="2">
          <reference field="71" count="1" selected="0">
            <x v="101"/>
          </reference>
          <reference field="72" count="1">
            <x v="8"/>
          </reference>
        </references>
      </pivotArea>
    </format>
    <format dxfId="1672">
      <pivotArea dataOnly="0" labelOnly="1" fieldPosition="0">
        <references count="2">
          <reference field="71" count="1" selected="0">
            <x v="102"/>
          </reference>
          <reference field="72" count="1">
            <x v="0"/>
          </reference>
        </references>
      </pivotArea>
    </format>
    <format dxfId="1671">
      <pivotArea dataOnly="0" labelOnly="1" fieldPosition="0">
        <references count="2">
          <reference field="71" count="1" selected="0">
            <x v="103"/>
          </reference>
          <reference field="72" count="1">
            <x v="9"/>
          </reference>
        </references>
      </pivotArea>
    </format>
    <format dxfId="1670">
      <pivotArea dataOnly="0" labelOnly="1" fieldPosition="0">
        <references count="2">
          <reference field="71" count="1" selected="0">
            <x v="104"/>
          </reference>
          <reference field="72" count="1">
            <x v="1"/>
          </reference>
        </references>
      </pivotArea>
    </format>
    <format dxfId="1669">
      <pivotArea dataOnly="0" labelOnly="1" fieldPosition="0">
        <references count="2">
          <reference field="71" count="1" selected="0">
            <x v="105"/>
          </reference>
          <reference field="72" count="1">
            <x v="9"/>
          </reference>
        </references>
      </pivotArea>
    </format>
    <format dxfId="1668">
      <pivotArea dataOnly="0" labelOnly="1" fieldPosition="0">
        <references count="2">
          <reference field="71" count="1" selected="0">
            <x v="106"/>
          </reference>
          <reference field="72" count="1">
            <x v="7"/>
          </reference>
        </references>
      </pivotArea>
    </format>
    <format dxfId="1667">
      <pivotArea dataOnly="0" labelOnly="1" fieldPosition="0">
        <references count="2">
          <reference field="71" count="1" selected="0">
            <x v="107"/>
          </reference>
          <reference field="72" count="1">
            <x v="6"/>
          </reference>
        </references>
      </pivotArea>
    </format>
    <format dxfId="1666">
      <pivotArea dataOnly="0" labelOnly="1" fieldPosition="0">
        <references count="2">
          <reference field="71" count="1" selected="0">
            <x v="108"/>
          </reference>
          <reference field="72" count="1">
            <x v="2"/>
          </reference>
        </references>
      </pivotArea>
    </format>
    <format dxfId="1665">
      <pivotArea dataOnly="0" labelOnly="1" fieldPosition="0">
        <references count="2">
          <reference field="71" count="1" selected="0">
            <x v="109"/>
          </reference>
          <reference field="72" count="1">
            <x v="6"/>
          </reference>
        </references>
      </pivotArea>
    </format>
    <format dxfId="1664">
      <pivotArea dataOnly="0" labelOnly="1" fieldPosition="0">
        <references count="2">
          <reference field="71" count="1" selected="0">
            <x v="110"/>
          </reference>
          <reference field="72" count="1">
            <x v="7"/>
          </reference>
        </references>
      </pivotArea>
    </format>
    <format dxfId="1663">
      <pivotArea dataOnly="0" labelOnly="1" fieldPosition="0">
        <references count="2">
          <reference field="71" count="1" selected="0">
            <x v="111"/>
          </reference>
          <reference field="72" count="1">
            <x v="2"/>
          </reference>
        </references>
      </pivotArea>
    </format>
    <format dxfId="1662">
      <pivotArea dataOnly="0" labelOnly="1" fieldPosition="0">
        <references count="2">
          <reference field="71" count="1" selected="0">
            <x v="112"/>
          </reference>
          <reference field="72" count="1">
            <x v="5"/>
          </reference>
        </references>
      </pivotArea>
    </format>
    <format dxfId="1661">
      <pivotArea dataOnly="0" labelOnly="1" fieldPosition="0">
        <references count="2">
          <reference field="71" count="1" selected="0">
            <x v="113"/>
          </reference>
          <reference field="72" count="1">
            <x v="1"/>
          </reference>
        </references>
      </pivotArea>
    </format>
    <format dxfId="1660">
      <pivotArea dataOnly="0" labelOnly="1" fieldPosition="0">
        <references count="2">
          <reference field="71" count="1" selected="0">
            <x v="114"/>
          </reference>
          <reference field="72" count="1">
            <x v="3"/>
          </reference>
        </references>
      </pivotArea>
    </format>
    <format dxfId="1659">
      <pivotArea dataOnly="0" labelOnly="1" fieldPosition="0">
        <references count="2">
          <reference field="71" count="1" selected="0">
            <x v="115"/>
          </reference>
          <reference field="72" count="1">
            <x v="4"/>
          </reference>
        </references>
      </pivotArea>
    </format>
    <format dxfId="1658">
      <pivotArea dataOnly="0" labelOnly="1" fieldPosition="0">
        <references count="2">
          <reference field="71" count="1" selected="0">
            <x v="116"/>
          </reference>
          <reference field="72" count="1">
            <x v="7"/>
          </reference>
        </references>
      </pivotArea>
    </format>
    <format dxfId="1657">
      <pivotArea dataOnly="0" labelOnly="1" fieldPosition="0">
        <references count="2">
          <reference field="71" count="1" selected="0">
            <x v="117"/>
          </reference>
          <reference field="72" count="1">
            <x v="0"/>
          </reference>
        </references>
      </pivotArea>
    </format>
    <format dxfId="1656">
      <pivotArea dataOnly="0" labelOnly="1" fieldPosition="0">
        <references count="2">
          <reference field="71" count="1" selected="0">
            <x v="118"/>
          </reference>
          <reference field="72" count="1">
            <x v="6"/>
          </reference>
        </references>
      </pivotArea>
    </format>
    <format dxfId="1655">
      <pivotArea dataOnly="0" labelOnly="1" fieldPosition="0">
        <references count="2">
          <reference field="71" count="1" selected="0">
            <x v="119"/>
          </reference>
          <reference field="72" count="1">
            <x v="1"/>
          </reference>
        </references>
      </pivotArea>
    </format>
    <format dxfId="1654">
      <pivotArea dataOnly="0" labelOnly="1" fieldPosition="0">
        <references count="2">
          <reference field="71" count="1" selected="0">
            <x v="120"/>
          </reference>
          <reference field="72" count="1">
            <x v="3"/>
          </reference>
        </references>
      </pivotArea>
    </format>
    <format dxfId="1653">
      <pivotArea dataOnly="0" labelOnly="1" fieldPosition="0">
        <references count="2">
          <reference field="71" count="1" selected="0">
            <x v="121"/>
          </reference>
          <reference field="72" count="1">
            <x v="1"/>
          </reference>
        </references>
      </pivotArea>
    </format>
    <format dxfId="1652">
      <pivotArea dataOnly="0" labelOnly="1" fieldPosition="0">
        <references count="2">
          <reference field="71" count="1" selected="0">
            <x v="123"/>
          </reference>
          <reference field="72" count="1">
            <x v="4"/>
          </reference>
        </references>
      </pivotArea>
    </format>
    <format dxfId="1651">
      <pivotArea dataOnly="0" labelOnly="1" fieldPosition="0">
        <references count="3">
          <reference field="71" count="1" selected="0">
            <x v="0"/>
          </reference>
          <reference field="72" count="1" selected="0">
            <x v="7"/>
          </reference>
          <reference field="74" count="2">
            <x v="0"/>
            <x v="1"/>
          </reference>
        </references>
      </pivotArea>
    </format>
    <format dxfId="1650">
      <pivotArea dataOnly="0" labelOnly="1" fieldPosition="0">
        <references count="3">
          <reference field="71" count="1" selected="0">
            <x v="1"/>
          </reference>
          <reference field="72" count="1" selected="0">
            <x v="1"/>
          </reference>
          <reference field="74" count="1">
            <x v="2"/>
          </reference>
        </references>
      </pivotArea>
    </format>
    <format dxfId="1649">
      <pivotArea dataOnly="0" labelOnly="1" fieldPosition="0">
        <references count="3">
          <reference field="71" count="1" selected="0">
            <x v="2"/>
          </reference>
          <reference field="72" count="1" selected="0">
            <x v="6"/>
          </reference>
          <reference field="74" count="1">
            <x v="0"/>
          </reference>
        </references>
      </pivotArea>
    </format>
    <format dxfId="1648">
      <pivotArea dataOnly="0" labelOnly="1" fieldPosition="0">
        <references count="3">
          <reference field="71" count="1" selected="0">
            <x v="3"/>
          </reference>
          <reference field="72" count="1" selected="0">
            <x v="8"/>
          </reference>
          <reference field="74" count="2">
            <x v="0"/>
            <x v="2"/>
          </reference>
        </references>
      </pivotArea>
    </format>
    <format dxfId="1647">
      <pivotArea dataOnly="0" labelOnly="1" fieldPosition="0">
        <references count="3">
          <reference field="71" count="1" selected="0">
            <x v="4"/>
          </reference>
          <reference field="72" count="1" selected="0">
            <x v="1"/>
          </reference>
          <reference field="74" count="1">
            <x v="2"/>
          </reference>
        </references>
      </pivotArea>
    </format>
    <format dxfId="1646">
      <pivotArea dataOnly="0" labelOnly="1" fieldPosition="0">
        <references count="3">
          <reference field="71" count="1" selected="0">
            <x v="5"/>
          </reference>
          <reference field="72" count="1" selected="0">
            <x v="1"/>
          </reference>
          <reference field="74" count="2">
            <x v="0"/>
            <x v="1"/>
          </reference>
        </references>
      </pivotArea>
    </format>
    <format dxfId="1645">
      <pivotArea dataOnly="0" labelOnly="1" fieldPosition="0">
        <references count="3">
          <reference field="71" count="1" selected="0">
            <x v="6"/>
          </reference>
          <reference field="72" count="1" selected="0">
            <x v="4"/>
          </reference>
          <reference field="74" count="2">
            <x v="0"/>
            <x v="1"/>
          </reference>
        </references>
      </pivotArea>
    </format>
    <format dxfId="1644">
      <pivotArea dataOnly="0" labelOnly="1" fieldPosition="0">
        <references count="3">
          <reference field="71" count="1" selected="0">
            <x v="7"/>
          </reference>
          <reference field="72" count="1" selected="0">
            <x v="1"/>
          </reference>
          <reference field="74" count="2">
            <x v="0"/>
            <x v="1"/>
          </reference>
        </references>
      </pivotArea>
    </format>
    <format dxfId="1643">
      <pivotArea dataOnly="0" labelOnly="1" fieldPosition="0">
        <references count="3">
          <reference field="71" count="1" selected="0">
            <x v="8"/>
          </reference>
          <reference field="72" count="1" selected="0">
            <x v="5"/>
          </reference>
          <reference field="74" count="1">
            <x v="2"/>
          </reference>
        </references>
      </pivotArea>
    </format>
    <format dxfId="1642">
      <pivotArea dataOnly="0" labelOnly="1" fieldPosition="0">
        <references count="3">
          <reference field="71" count="1" selected="0">
            <x v="9"/>
          </reference>
          <reference field="72" count="1" selected="0">
            <x v="0"/>
          </reference>
          <reference field="74" count="2">
            <x v="0"/>
            <x v="1"/>
          </reference>
        </references>
      </pivotArea>
    </format>
    <format dxfId="1641">
      <pivotArea dataOnly="0" labelOnly="1" fieldPosition="0">
        <references count="3">
          <reference field="71" count="1" selected="0">
            <x v="10"/>
          </reference>
          <reference field="72" count="1" selected="0">
            <x v="7"/>
          </reference>
          <reference field="74" count="2">
            <x v="0"/>
            <x v="1"/>
          </reference>
        </references>
      </pivotArea>
    </format>
    <format dxfId="1640">
      <pivotArea dataOnly="0" labelOnly="1" fieldPosition="0">
        <references count="3">
          <reference field="71" count="1" selected="0">
            <x v="11"/>
          </reference>
          <reference field="72" count="1" selected="0">
            <x v="5"/>
          </reference>
          <reference field="74" count="2">
            <x v="0"/>
            <x v="1"/>
          </reference>
        </references>
      </pivotArea>
    </format>
    <format dxfId="1639">
      <pivotArea dataOnly="0" labelOnly="1" fieldPosition="0">
        <references count="3">
          <reference field="71" count="1" selected="0">
            <x v="12"/>
          </reference>
          <reference field="72" count="1" selected="0">
            <x v="8"/>
          </reference>
          <reference field="74" count="2">
            <x v="0"/>
            <x v="2"/>
          </reference>
        </references>
      </pivotArea>
    </format>
    <format dxfId="1638">
      <pivotArea dataOnly="0" labelOnly="1" fieldPosition="0">
        <references count="3">
          <reference field="71" count="1" selected="0">
            <x v="13"/>
          </reference>
          <reference field="72" count="1" selected="0">
            <x v="9"/>
          </reference>
          <reference field="74" count="2">
            <x v="0"/>
            <x v="1"/>
          </reference>
        </references>
      </pivotArea>
    </format>
    <format dxfId="1637">
      <pivotArea dataOnly="0" labelOnly="1" fieldPosition="0">
        <references count="3">
          <reference field="71" count="1" selected="0">
            <x v="14"/>
          </reference>
          <reference field="72" count="1" selected="0">
            <x v="0"/>
          </reference>
          <reference field="74" count="2">
            <x v="0"/>
            <x v="1"/>
          </reference>
        </references>
      </pivotArea>
    </format>
    <format dxfId="1636">
      <pivotArea dataOnly="0" labelOnly="1" fieldPosition="0">
        <references count="3">
          <reference field="71" count="1" selected="0">
            <x v="16"/>
          </reference>
          <reference field="72" count="1" selected="0">
            <x v="4"/>
          </reference>
          <reference field="74" count="2">
            <x v="0"/>
            <x v="1"/>
          </reference>
        </references>
      </pivotArea>
    </format>
    <format dxfId="1635">
      <pivotArea dataOnly="0" labelOnly="1" fieldPosition="0">
        <references count="3">
          <reference field="71" count="1" selected="0">
            <x v="17"/>
          </reference>
          <reference field="72" count="1" selected="0">
            <x v="0"/>
          </reference>
          <reference field="74" count="2">
            <x v="0"/>
            <x v="2"/>
          </reference>
        </references>
      </pivotArea>
    </format>
    <format dxfId="1634">
      <pivotArea dataOnly="0" labelOnly="1" fieldPosition="0">
        <references count="3">
          <reference field="71" count="1" selected="0">
            <x v="18"/>
          </reference>
          <reference field="72" count="1" selected="0">
            <x v="0"/>
          </reference>
          <reference field="74" count="2">
            <x v="0"/>
            <x v="2"/>
          </reference>
        </references>
      </pivotArea>
    </format>
    <format dxfId="1633">
      <pivotArea dataOnly="0" labelOnly="1" fieldPosition="0">
        <references count="3">
          <reference field="71" count="1" selected="0">
            <x v="19"/>
          </reference>
          <reference field="72" count="1" selected="0">
            <x v="0"/>
          </reference>
          <reference field="74" count="2">
            <x v="0"/>
            <x v="2"/>
          </reference>
        </references>
      </pivotArea>
    </format>
    <format dxfId="1632">
      <pivotArea dataOnly="0" labelOnly="1" fieldPosition="0">
        <references count="3">
          <reference field="71" count="1" selected="0">
            <x v="20"/>
          </reference>
          <reference field="72" count="1" selected="0">
            <x v="5"/>
          </reference>
          <reference field="74" count="1">
            <x v="0"/>
          </reference>
        </references>
      </pivotArea>
    </format>
    <format dxfId="1631">
      <pivotArea dataOnly="0" labelOnly="1" fieldPosition="0">
        <references count="3">
          <reference field="71" count="1" selected="0">
            <x v="21"/>
          </reference>
          <reference field="72" count="1" selected="0">
            <x v="8"/>
          </reference>
          <reference field="74" count="2">
            <x v="0"/>
            <x v="1"/>
          </reference>
        </references>
      </pivotArea>
    </format>
    <format dxfId="1630">
      <pivotArea dataOnly="0" labelOnly="1" fieldPosition="0">
        <references count="3">
          <reference field="71" count="1" selected="0">
            <x v="22"/>
          </reference>
          <reference field="72" count="1" selected="0">
            <x v="0"/>
          </reference>
          <reference field="74" count="2">
            <x v="0"/>
            <x v="2"/>
          </reference>
        </references>
      </pivotArea>
    </format>
    <format dxfId="1629">
      <pivotArea dataOnly="0" labelOnly="1" fieldPosition="0">
        <references count="3">
          <reference field="71" count="1" selected="0">
            <x v="23"/>
          </reference>
          <reference field="72" count="1" selected="0">
            <x v="2"/>
          </reference>
          <reference field="74" count="2">
            <x v="0"/>
            <x v="2"/>
          </reference>
        </references>
      </pivotArea>
    </format>
    <format dxfId="1628">
      <pivotArea dataOnly="0" labelOnly="1" fieldPosition="0">
        <references count="3">
          <reference field="71" count="1" selected="0">
            <x v="24"/>
          </reference>
          <reference field="72" count="1" selected="0">
            <x v="5"/>
          </reference>
          <reference field="74" count="1">
            <x v="0"/>
          </reference>
        </references>
      </pivotArea>
    </format>
    <format dxfId="1627">
      <pivotArea dataOnly="0" labelOnly="1" fieldPosition="0">
        <references count="3">
          <reference field="71" count="1" selected="0">
            <x v="25"/>
          </reference>
          <reference field="72" count="1" selected="0">
            <x v="2"/>
          </reference>
          <reference field="74" count="2">
            <x v="0"/>
            <x v="1"/>
          </reference>
        </references>
      </pivotArea>
    </format>
    <format dxfId="1626">
      <pivotArea dataOnly="0" labelOnly="1" fieldPosition="0">
        <references count="3">
          <reference field="71" count="1" selected="0">
            <x v="26"/>
          </reference>
          <reference field="72" count="1" selected="0">
            <x v="5"/>
          </reference>
          <reference field="74" count="1">
            <x v="0"/>
          </reference>
        </references>
      </pivotArea>
    </format>
    <format dxfId="1625">
      <pivotArea dataOnly="0" labelOnly="1" fieldPosition="0">
        <references count="3">
          <reference field="71" count="1" selected="0">
            <x v="27"/>
          </reference>
          <reference field="72" count="1" selected="0">
            <x v="6"/>
          </reference>
          <reference field="74" count="2">
            <x v="0"/>
            <x v="2"/>
          </reference>
        </references>
      </pivotArea>
    </format>
    <format dxfId="1624">
      <pivotArea dataOnly="0" labelOnly="1" fieldPosition="0">
        <references count="3">
          <reference field="71" count="1" selected="0">
            <x v="28"/>
          </reference>
          <reference field="72" count="1" selected="0">
            <x v="5"/>
          </reference>
          <reference field="74" count="2">
            <x v="0"/>
            <x v="1"/>
          </reference>
        </references>
      </pivotArea>
    </format>
    <format dxfId="1623">
      <pivotArea dataOnly="0" labelOnly="1" fieldPosition="0">
        <references count="3">
          <reference field="71" count="1" selected="0">
            <x v="29"/>
          </reference>
          <reference field="72" count="1" selected="0">
            <x v="5"/>
          </reference>
          <reference field="74" count="1">
            <x v="0"/>
          </reference>
        </references>
      </pivotArea>
    </format>
    <format dxfId="1622">
      <pivotArea dataOnly="0" labelOnly="1" fieldPosition="0">
        <references count="3">
          <reference field="71" count="1" selected="0">
            <x v="30"/>
          </reference>
          <reference field="72" count="1" selected="0">
            <x v="6"/>
          </reference>
          <reference field="74" count="2">
            <x v="0"/>
            <x v="1"/>
          </reference>
        </references>
      </pivotArea>
    </format>
    <format dxfId="1621">
      <pivotArea dataOnly="0" labelOnly="1" fieldPosition="0">
        <references count="3">
          <reference field="71" count="1" selected="0">
            <x v="31"/>
          </reference>
          <reference field="72" count="1" selected="0">
            <x v="5"/>
          </reference>
          <reference field="74" count="2">
            <x v="0"/>
            <x v="1"/>
          </reference>
        </references>
      </pivotArea>
    </format>
    <format dxfId="1620">
      <pivotArea dataOnly="0" labelOnly="1" fieldPosition="0">
        <references count="3">
          <reference field="71" count="1" selected="0">
            <x v="32"/>
          </reference>
          <reference field="72" count="1" selected="0">
            <x v="6"/>
          </reference>
          <reference field="74" count="2">
            <x v="0"/>
            <x v="1"/>
          </reference>
        </references>
      </pivotArea>
    </format>
    <format dxfId="1619">
      <pivotArea dataOnly="0" labelOnly="1" fieldPosition="0">
        <references count="3">
          <reference field="71" count="1" selected="0">
            <x v="34"/>
          </reference>
          <reference field="72" count="1" selected="0">
            <x v="3"/>
          </reference>
          <reference field="74" count="2">
            <x v="0"/>
            <x v="2"/>
          </reference>
        </references>
      </pivotArea>
    </format>
    <format dxfId="1618">
      <pivotArea dataOnly="0" labelOnly="1" fieldPosition="0">
        <references count="3">
          <reference field="71" count="1" selected="0">
            <x v="35"/>
          </reference>
          <reference field="72" count="1" selected="0">
            <x v="0"/>
          </reference>
          <reference field="74" count="1">
            <x v="1"/>
          </reference>
        </references>
      </pivotArea>
    </format>
    <format dxfId="1617">
      <pivotArea dataOnly="0" labelOnly="1" fieldPosition="0">
        <references count="3">
          <reference field="71" count="1" selected="0">
            <x v="36"/>
          </reference>
          <reference field="72" count="1" selected="0">
            <x v="9"/>
          </reference>
          <reference field="74" count="2">
            <x v="0"/>
            <x v="2"/>
          </reference>
        </references>
      </pivotArea>
    </format>
    <format dxfId="1616">
      <pivotArea dataOnly="0" labelOnly="1" fieldPosition="0">
        <references count="3">
          <reference field="71" count="1" selected="0">
            <x v="37"/>
          </reference>
          <reference field="72" count="1" selected="0">
            <x v="1"/>
          </reference>
          <reference field="74" count="2">
            <x v="0"/>
            <x v="1"/>
          </reference>
        </references>
      </pivotArea>
    </format>
    <format dxfId="1615">
      <pivotArea dataOnly="0" labelOnly="1" fieldPosition="0">
        <references count="3">
          <reference field="71" count="1" selected="0">
            <x v="38"/>
          </reference>
          <reference field="72" count="1" selected="0">
            <x v="2"/>
          </reference>
          <reference field="74" count="2">
            <x v="0"/>
            <x v="2"/>
          </reference>
        </references>
      </pivotArea>
    </format>
    <format dxfId="1614">
      <pivotArea dataOnly="0" labelOnly="1" fieldPosition="0">
        <references count="3">
          <reference field="71" count="1" selected="0">
            <x v="39"/>
          </reference>
          <reference field="72" count="1" selected="0">
            <x v="5"/>
          </reference>
          <reference field="74" count="2">
            <x v="0"/>
            <x v="1"/>
          </reference>
        </references>
      </pivotArea>
    </format>
    <format dxfId="1613">
      <pivotArea dataOnly="0" labelOnly="1" fieldPosition="0">
        <references count="3">
          <reference field="71" count="1" selected="0">
            <x v="40"/>
          </reference>
          <reference field="72" count="1" selected="0">
            <x v="9"/>
          </reference>
          <reference field="74" count="2">
            <x v="0"/>
            <x v="1"/>
          </reference>
        </references>
      </pivotArea>
    </format>
    <format dxfId="1612">
      <pivotArea dataOnly="0" labelOnly="1" fieldPosition="0">
        <references count="3">
          <reference field="71" count="1" selected="0">
            <x v="41"/>
          </reference>
          <reference field="72" count="1" selected="0">
            <x v="9"/>
          </reference>
          <reference field="74" count="2">
            <x v="0"/>
            <x v="2"/>
          </reference>
        </references>
      </pivotArea>
    </format>
    <format dxfId="1611">
      <pivotArea dataOnly="0" labelOnly="1" fieldPosition="0">
        <references count="3">
          <reference field="71" count="1" selected="0">
            <x v="42"/>
          </reference>
          <reference field="72" count="1" selected="0">
            <x v="5"/>
          </reference>
          <reference field="74" count="2">
            <x v="0"/>
            <x v="1"/>
          </reference>
        </references>
      </pivotArea>
    </format>
    <format dxfId="1610">
      <pivotArea dataOnly="0" labelOnly="1" fieldPosition="0">
        <references count="3">
          <reference field="71" count="1" selected="0">
            <x v="43"/>
          </reference>
          <reference field="72" count="1" selected="0">
            <x v="5"/>
          </reference>
          <reference field="74" count="2">
            <x v="0"/>
            <x v="2"/>
          </reference>
        </references>
      </pivotArea>
    </format>
    <format dxfId="1609">
      <pivotArea dataOnly="0" labelOnly="1" fieldPosition="0">
        <references count="3">
          <reference field="71" count="1" selected="0">
            <x v="44"/>
          </reference>
          <reference field="72" count="1" selected="0">
            <x v="5"/>
          </reference>
          <reference field="74" count="2">
            <x v="0"/>
            <x v="1"/>
          </reference>
        </references>
      </pivotArea>
    </format>
    <format dxfId="1608">
      <pivotArea dataOnly="0" labelOnly="1" fieldPosition="0">
        <references count="3">
          <reference field="71" count="1" selected="0">
            <x v="45"/>
          </reference>
          <reference field="72" count="1" selected="0">
            <x v="4"/>
          </reference>
          <reference field="74" count="2">
            <x v="0"/>
            <x v="1"/>
          </reference>
        </references>
      </pivotArea>
    </format>
    <format dxfId="1607">
      <pivotArea dataOnly="0" labelOnly="1" fieldPosition="0">
        <references count="3">
          <reference field="71" count="1" selected="0">
            <x v="46"/>
          </reference>
          <reference field="72" count="1" selected="0">
            <x v="4"/>
          </reference>
          <reference field="74" count="2">
            <x v="0"/>
            <x v="2"/>
          </reference>
        </references>
      </pivotArea>
    </format>
    <format dxfId="1606">
      <pivotArea dataOnly="0" labelOnly="1" fieldPosition="0">
        <references count="3">
          <reference field="71" count="1" selected="0">
            <x v="47"/>
          </reference>
          <reference field="72" count="1" selected="0">
            <x v="7"/>
          </reference>
          <reference field="74" count="1">
            <x v="0"/>
          </reference>
        </references>
      </pivotArea>
    </format>
    <format dxfId="1605">
      <pivotArea dataOnly="0" labelOnly="1" fieldPosition="0">
        <references count="3">
          <reference field="71" count="1" selected="0">
            <x v="48"/>
          </reference>
          <reference field="72" count="1" selected="0">
            <x v="5"/>
          </reference>
          <reference field="74" count="1">
            <x v="0"/>
          </reference>
        </references>
      </pivotArea>
    </format>
    <format dxfId="1604">
      <pivotArea dataOnly="0" labelOnly="1" fieldPosition="0">
        <references count="3">
          <reference field="71" count="1" selected="0">
            <x v="49"/>
          </reference>
          <reference field="72" count="1" selected="0">
            <x v="1"/>
          </reference>
          <reference field="74" count="2">
            <x v="0"/>
            <x v="1"/>
          </reference>
        </references>
      </pivotArea>
    </format>
    <format dxfId="1603">
      <pivotArea dataOnly="0" labelOnly="1" fieldPosition="0">
        <references count="3">
          <reference field="71" count="1" selected="0">
            <x v="50"/>
          </reference>
          <reference field="72" count="1" selected="0">
            <x v="3"/>
          </reference>
          <reference field="74" count="2">
            <x v="0"/>
            <x v="2"/>
          </reference>
        </references>
      </pivotArea>
    </format>
    <format dxfId="1602">
      <pivotArea dataOnly="0" labelOnly="1" fieldPosition="0">
        <references count="3">
          <reference field="71" count="1" selected="0">
            <x v="51"/>
          </reference>
          <reference field="72" count="1" selected="0">
            <x v="7"/>
          </reference>
          <reference field="74" count="2">
            <x v="0"/>
            <x v="1"/>
          </reference>
        </references>
      </pivotArea>
    </format>
    <format dxfId="1601">
      <pivotArea dataOnly="0" labelOnly="1" fieldPosition="0">
        <references count="3">
          <reference field="71" count="1" selected="0">
            <x v="52"/>
          </reference>
          <reference field="72" count="1" selected="0">
            <x v="1"/>
          </reference>
          <reference field="74" count="2">
            <x v="0"/>
            <x v="1"/>
          </reference>
        </references>
      </pivotArea>
    </format>
    <format dxfId="1600">
      <pivotArea dataOnly="0" labelOnly="1" fieldPosition="0">
        <references count="3">
          <reference field="71" count="1" selected="0">
            <x v="53"/>
          </reference>
          <reference field="72" count="1" selected="0">
            <x v="1"/>
          </reference>
          <reference field="74" count="1">
            <x v="2"/>
          </reference>
        </references>
      </pivotArea>
    </format>
    <format dxfId="1599">
      <pivotArea dataOnly="0" labelOnly="1" fieldPosition="0">
        <references count="3">
          <reference field="71" count="1" selected="0">
            <x v="54"/>
          </reference>
          <reference field="72" count="1" selected="0">
            <x v="7"/>
          </reference>
          <reference field="74" count="2">
            <x v="0"/>
            <x v="1"/>
          </reference>
        </references>
      </pivotArea>
    </format>
    <format dxfId="1598">
      <pivotArea dataOnly="0" labelOnly="1" fieldPosition="0">
        <references count="3">
          <reference field="71" count="1" selected="0">
            <x v="55"/>
          </reference>
          <reference field="72" count="1" selected="0">
            <x v="8"/>
          </reference>
          <reference field="74" count="1">
            <x v="2"/>
          </reference>
        </references>
      </pivotArea>
    </format>
    <format dxfId="1597">
      <pivotArea dataOnly="0" labelOnly="1" fieldPosition="0">
        <references count="3">
          <reference field="71" count="1" selected="0">
            <x v="56"/>
          </reference>
          <reference field="72" count="1" selected="0">
            <x v="9"/>
          </reference>
          <reference field="74" count="2">
            <x v="0"/>
            <x v="2"/>
          </reference>
        </references>
      </pivotArea>
    </format>
    <format dxfId="1596">
      <pivotArea dataOnly="0" labelOnly="1" fieldPosition="0">
        <references count="3">
          <reference field="71" count="1" selected="0">
            <x v="57"/>
          </reference>
          <reference field="72" count="1" selected="0">
            <x v="8"/>
          </reference>
          <reference field="74" count="2">
            <x v="0"/>
            <x v="1"/>
          </reference>
        </references>
      </pivotArea>
    </format>
    <format dxfId="1595">
      <pivotArea dataOnly="0" labelOnly="1" fieldPosition="0">
        <references count="3">
          <reference field="71" count="1" selected="0">
            <x v="58"/>
          </reference>
          <reference field="72" count="1" selected="0">
            <x v="8"/>
          </reference>
          <reference field="74" count="2">
            <x v="0"/>
            <x v="2"/>
          </reference>
        </references>
      </pivotArea>
    </format>
    <format dxfId="1594">
      <pivotArea dataOnly="0" labelOnly="1" fieldPosition="0">
        <references count="3">
          <reference field="71" count="1" selected="0">
            <x v="59"/>
          </reference>
          <reference field="72" count="1" selected="0">
            <x v="7"/>
          </reference>
          <reference field="74" count="1">
            <x v="0"/>
          </reference>
        </references>
      </pivotArea>
    </format>
    <format dxfId="1593">
      <pivotArea dataOnly="0" labelOnly="1" fieldPosition="0">
        <references count="3">
          <reference field="71" count="1" selected="0">
            <x v="60"/>
          </reference>
          <reference field="72" count="1" selected="0">
            <x v="9"/>
          </reference>
          <reference field="74" count="2">
            <x v="0"/>
            <x v="2"/>
          </reference>
        </references>
      </pivotArea>
    </format>
    <format dxfId="1592">
      <pivotArea dataOnly="0" labelOnly="1" fieldPosition="0">
        <references count="3">
          <reference field="71" count="1" selected="0">
            <x v="61"/>
          </reference>
          <reference field="72" count="1" selected="0">
            <x v="6"/>
          </reference>
          <reference field="74" count="2">
            <x v="0"/>
            <x v="1"/>
          </reference>
        </references>
      </pivotArea>
    </format>
    <format dxfId="1591">
      <pivotArea dataOnly="0" labelOnly="1" fieldPosition="0">
        <references count="3">
          <reference field="71" count="1" selected="0">
            <x v="62"/>
          </reference>
          <reference field="72" count="1" selected="0">
            <x v="8"/>
          </reference>
          <reference field="74" count="1">
            <x v="0"/>
          </reference>
        </references>
      </pivotArea>
    </format>
    <format dxfId="1590">
      <pivotArea dataOnly="0" labelOnly="1" fieldPosition="0">
        <references count="3">
          <reference field="71" count="1" selected="0">
            <x v="63"/>
          </reference>
          <reference field="72" count="1" selected="0">
            <x v="1"/>
          </reference>
          <reference field="74" count="2">
            <x v="0"/>
            <x v="1"/>
          </reference>
        </references>
      </pivotArea>
    </format>
    <format dxfId="1589">
      <pivotArea dataOnly="0" labelOnly="1" fieldPosition="0">
        <references count="3">
          <reference field="71" count="1" selected="0">
            <x v="64"/>
          </reference>
          <reference field="72" count="1" selected="0">
            <x v="7"/>
          </reference>
          <reference field="74" count="2">
            <x v="0"/>
            <x v="1"/>
          </reference>
        </references>
      </pivotArea>
    </format>
    <format dxfId="1588">
      <pivotArea dataOnly="0" labelOnly="1" fieldPosition="0">
        <references count="3">
          <reference field="71" count="1" selected="0">
            <x v="65"/>
          </reference>
          <reference field="72" count="1" selected="0">
            <x v="1"/>
          </reference>
          <reference field="74" count="1">
            <x v="0"/>
          </reference>
        </references>
      </pivotArea>
    </format>
    <format dxfId="1587">
      <pivotArea dataOnly="0" labelOnly="1" fieldPosition="0">
        <references count="3">
          <reference field="71" count="1" selected="0">
            <x v="66"/>
          </reference>
          <reference field="72" count="1" selected="0">
            <x v="6"/>
          </reference>
          <reference field="74" count="2">
            <x v="0"/>
            <x v="1"/>
          </reference>
        </references>
      </pivotArea>
    </format>
    <format dxfId="1586">
      <pivotArea dataOnly="0" labelOnly="1" fieldPosition="0">
        <references count="3">
          <reference field="71" count="1" selected="0">
            <x v="67"/>
          </reference>
          <reference field="72" count="1" selected="0">
            <x v="3"/>
          </reference>
          <reference field="74" count="2">
            <x v="0"/>
            <x v="2"/>
          </reference>
        </references>
      </pivotArea>
    </format>
    <format dxfId="1585">
      <pivotArea dataOnly="0" labelOnly="1" fieldPosition="0">
        <references count="3">
          <reference field="71" count="1" selected="0">
            <x v="70"/>
          </reference>
          <reference field="72" count="1" selected="0">
            <x v="5"/>
          </reference>
          <reference field="74" count="1">
            <x v="2"/>
          </reference>
        </references>
      </pivotArea>
    </format>
    <format dxfId="1584">
      <pivotArea dataOnly="0" labelOnly="1" fieldPosition="0">
        <references count="3">
          <reference field="71" count="1" selected="0">
            <x v="71"/>
          </reference>
          <reference field="72" count="1" selected="0">
            <x v="4"/>
          </reference>
          <reference field="74" count="1">
            <x v="0"/>
          </reference>
        </references>
      </pivotArea>
    </format>
    <format dxfId="1583">
      <pivotArea dataOnly="0" labelOnly="1" fieldPosition="0">
        <references count="3">
          <reference field="71" count="1" selected="0">
            <x v="80"/>
          </reference>
          <reference field="72" count="1" selected="0">
            <x v="6"/>
          </reference>
          <reference field="74" count="2">
            <x v="0"/>
            <x v="1"/>
          </reference>
        </references>
      </pivotArea>
    </format>
    <format dxfId="1582">
      <pivotArea dataOnly="0" labelOnly="1" fieldPosition="0">
        <references count="3">
          <reference field="71" count="1" selected="0">
            <x v="87"/>
          </reference>
          <reference field="72" count="1" selected="0">
            <x v="7"/>
          </reference>
          <reference field="74" count="2">
            <x v="0"/>
            <x v="2"/>
          </reference>
        </references>
      </pivotArea>
    </format>
    <format dxfId="1581">
      <pivotArea dataOnly="0" labelOnly="1" fieldPosition="0">
        <references count="3">
          <reference field="71" count="1" selected="0">
            <x v="88"/>
          </reference>
          <reference field="72" count="1" selected="0">
            <x v="4"/>
          </reference>
          <reference field="74" count="1">
            <x v="2"/>
          </reference>
        </references>
      </pivotArea>
    </format>
    <format dxfId="1580">
      <pivotArea dataOnly="0" labelOnly="1" fieldPosition="0">
        <references count="3">
          <reference field="71" count="1" selected="0">
            <x v="89"/>
          </reference>
          <reference field="72" count="1" selected="0">
            <x v="8"/>
          </reference>
          <reference field="74" count="2">
            <x v="0"/>
            <x v="2"/>
          </reference>
        </references>
      </pivotArea>
    </format>
    <format dxfId="1579">
      <pivotArea dataOnly="0" labelOnly="1" fieldPosition="0">
        <references count="3">
          <reference field="71" count="1" selected="0">
            <x v="90"/>
          </reference>
          <reference field="72" count="1" selected="0">
            <x v="7"/>
          </reference>
          <reference field="74" count="2">
            <x v="0"/>
            <x v="1"/>
          </reference>
        </references>
      </pivotArea>
    </format>
    <format dxfId="1578">
      <pivotArea dataOnly="0" labelOnly="1" fieldPosition="0">
        <references count="3">
          <reference field="71" count="1" selected="0">
            <x v="91"/>
          </reference>
          <reference field="72" count="1" selected="0">
            <x v="5"/>
          </reference>
          <reference field="74" count="2">
            <x v="0"/>
            <x v="1"/>
          </reference>
        </references>
      </pivotArea>
    </format>
    <format dxfId="1577">
      <pivotArea dataOnly="0" labelOnly="1" fieldPosition="0">
        <references count="3">
          <reference field="71" count="1" selected="0">
            <x v="92"/>
          </reference>
          <reference field="72" count="1" selected="0">
            <x v="9"/>
          </reference>
          <reference field="74" count="2">
            <x v="0"/>
            <x v="1"/>
          </reference>
        </references>
      </pivotArea>
    </format>
    <format dxfId="1576">
      <pivotArea dataOnly="0" labelOnly="1" fieldPosition="0">
        <references count="3">
          <reference field="71" count="1" selected="0">
            <x v="93"/>
          </reference>
          <reference field="72" count="1" selected="0">
            <x v="2"/>
          </reference>
          <reference field="74" count="2">
            <x v="0"/>
            <x v="2"/>
          </reference>
        </references>
      </pivotArea>
    </format>
    <format dxfId="1575">
      <pivotArea dataOnly="0" labelOnly="1" fieldPosition="0">
        <references count="3">
          <reference field="71" count="1" selected="0">
            <x v="94"/>
          </reference>
          <reference field="72" count="1" selected="0">
            <x v="4"/>
          </reference>
          <reference field="74" count="2">
            <x v="0"/>
            <x v="1"/>
          </reference>
        </references>
      </pivotArea>
    </format>
    <format dxfId="1574">
      <pivotArea dataOnly="0" labelOnly="1" fieldPosition="0">
        <references count="3">
          <reference field="71" count="1" selected="0">
            <x v="95"/>
          </reference>
          <reference field="72" count="1" selected="0">
            <x v="5"/>
          </reference>
          <reference field="74" count="1">
            <x v="2"/>
          </reference>
        </references>
      </pivotArea>
    </format>
    <format dxfId="1573">
      <pivotArea dataOnly="0" labelOnly="1" fieldPosition="0">
        <references count="3">
          <reference field="71" count="1" selected="0">
            <x v="96"/>
          </reference>
          <reference field="72" count="1" selected="0">
            <x v="7"/>
          </reference>
          <reference field="74" count="2">
            <x v="0"/>
            <x v="2"/>
          </reference>
        </references>
      </pivotArea>
    </format>
    <format dxfId="1572">
      <pivotArea dataOnly="0" labelOnly="1" fieldPosition="0">
        <references count="3">
          <reference field="71" count="1" selected="0">
            <x v="97"/>
          </reference>
          <reference field="72" count="1" selected="0">
            <x v="5"/>
          </reference>
          <reference field="74" count="2">
            <x v="0"/>
            <x v="1"/>
          </reference>
        </references>
      </pivotArea>
    </format>
    <format dxfId="1571">
      <pivotArea dataOnly="0" labelOnly="1" fieldPosition="0">
        <references count="3">
          <reference field="71" count="1" selected="0">
            <x v="98"/>
          </reference>
          <reference field="72" count="1" selected="0">
            <x v="5"/>
          </reference>
          <reference field="74" count="2">
            <x v="0"/>
            <x v="1"/>
          </reference>
        </references>
      </pivotArea>
    </format>
    <format dxfId="1570">
      <pivotArea dataOnly="0" labelOnly="1" fieldPosition="0">
        <references count="3">
          <reference field="71" count="1" selected="0">
            <x v="99"/>
          </reference>
          <reference field="72" count="1" selected="0">
            <x v="4"/>
          </reference>
          <reference field="74" count="2">
            <x v="0"/>
            <x v="1"/>
          </reference>
        </references>
      </pivotArea>
    </format>
    <format dxfId="1569">
      <pivotArea dataOnly="0" labelOnly="1" fieldPosition="0">
        <references count="3">
          <reference field="71" count="1" selected="0">
            <x v="100"/>
          </reference>
          <reference field="72" count="1" selected="0">
            <x v="1"/>
          </reference>
          <reference field="74" count="1">
            <x v="1"/>
          </reference>
        </references>
      </pivotArea>
    </format>
    <format dxfId="1568">
      <pivotArea dataOnly="0" labelOnly="1" fieldPosition="0">
        <references count="3">
          <reference field="71" count="1" selected="0">
            <x v="101"/>
          </reference>
          <reference field="72" count="1" selected="0">
            <x v="8"/>
          </reference>
          <reference field="74" count="2">
            <x v="0"/>
            <x v="2"/>
          </reference>
        </references>
      </pivotArea>
    </format>
    <format dxfId="1567">
      <pivotArea dataOnly="0" labelOnly="1" fieldPosition="0">
        <references count="3">
          <reference field="71" count="1" selected="0">
            <x v="102"/>
          </reference>
          <reference field="72" count="1" selected="0">
            <x v="0"/>
          </reference>
          <reference field="74" count="1">
            <x v="0"/>
          </reference>
        </references>
      </pivotArea>
    </format>
    <format dxfId="1566">
      <pivotArea dataOnly="0" labelOnly="1" fieldPosition="0">
        <references count="3">
          <reference field="71" count="1" selected="0">
            <x v="103"/>
          </reference>
          <reference field="72" count="1" selected="0">
            <x v="9"/>
          </reference>
          <reference field="74" count="2">
            <x v="0"/>
            <x v="1"/>
          </reference>
        </references>
      </pivotArea>
    </format>
    <format dxfId="1565">
      <pivotArea dataOnly="0" labelOnly="1" fieldPosition="0">
        <references count="3">
          <reference field="71" count="1" selected="0">
            <x v="104"/>
          </reference>
          <reference field="72" count="1" selected="0">
            <x v="1"/>
          </reference>
          <reference field="74" count="1">
            <x v="0"/>
          </reference>
        </references>
      </pivotArea>
    </format>
    <format dxfId="1564">
      <pivotArea dataOnly="0" labelOnly="1" fieldPosition="0">
        <references count="3">
          <reference field="71" count="1" selected="0">
            <x v="105"/>
          </reference>
          <reference field="72" count="1" selected="0">
            <x v="9"/>
          </reference>
          <reference field="74" count="2">
            <x v="0"/>
            <x v="1"/>
          </reference>
        </references>
      </pivotArea>
    </format>
    <format dxfId="1563">
      <pivotArea dataOnly="0" labelOnly="1" fieldPosition="0">
        <references count="3">
          <reference field="71" count="1" selected="0">
            <x v="106"/>
          </reference>
          <reference field="72" count="1" selected="0">
            <x v="7"/>
          </reference>
          <reference field="74" count="2">
            <x v="0"/>
            <x v="1"/>
          </reference>
        </references>
      </pivotArea>
    </format>
    <format dxfId="1562">
      <pivotArea dataOnly="0" labelOnly="1" fieldPosition="0">
        <references count="3">
          <reference field="71" count="1" selected="0">
            <x v="107"/>
          </reference>
          <reference field="72" count="1" selected="0">
            <x v="6"/>
          </reference>
          <reference field="74" count="2">
            <x v="0"/>
            <x v="1"/>
          </reference>
        </references>
      </pivotArea>
    </format>
    <format dxfId="1561">
      <pivotArea dataOnly="0" labelOnly="1" fieldPosition="0">
        <references count="3">
          <reference field="71" count="1" selected="0">
            <x v="108"/>
          </reference>
          <reference field="72" count="1" selected="0">
            <x v="2"/>
          </reference>
          <reference field="74" count="1">
            <x v="2"/>
          </reference>
        </references>
      </pivotArea>
    </format>
    <format dxfId="1560">
      <pivotArea dataOnly="0" labelOnly="1" fieldPosition="0">
        <references count="3">
          <reference field="71" count="1" selected="0">
            <x v="109"/>
          </reference>
          <reference field="72" count="1" selected="0">
            <x v="6"/>
          </reference>
          <reference field="74" count="2">
            <x v="0"/>
            <x v="1"/>
          </reference>
        </references>
      </pivotArea>
    </format>
    <format dxfId="1559">
      <pivotArea dataOnly="0" labelOnly="1" fieldPosition="0">
        <references count="3">
          <reference field="71" count="1" selected="0">
            <x v="110"/>
          </reference>
          <reference field="72" count="1" selected="0">
            <x v="7"/>
          </reference>
          <reference field="74" count="2">
            <x v="0"/>
            <x v="1"/>
          </reference>
        </references>
      </pivotArea>
    </format>
    <format dxfId="1558">
      <pivotArea dataOnly="0" labelOnly="1" fieldPosition="0">
        <references count="3">
          <reference field="71" count="1" selected="0">
            <x v="111"/>
          </reference>
          <reference field="72" count="1" selected="0">
            <x v="2"/>
          </reference>
          <reference field="74" count="1">
            <x v="0"/>
          </reference>
        </references>
      </pivotArea>
    </format>
    <format dxfId="1557">
      <pivotArea dataOnly="0" labelOnly="1" fieldPosition="0">
        <references count="3">
          <reference field="71" count="1" selected="0">
            <x v="112"/>
          </reference>
          <reference field="72" count="1" selected="0">
            <x v="5"/>
          </reference>
          <reference field="74" count="2">
            <x v="0"/>
            <x v="2"/>
          </reference>
        </references>
      </pivotArea>
    </format>
    <format dxfId="1556">
      <pivotArea dataOnly="0" labelOnly="1" fieldPosition="0">
        <references count="3">
          <reference field="71" count="1" selected="0">
            <x v="113"/>
          </reference>
          <reference field="72" count="1" selected="0">
            <x v="1"/>
          </reference>
          <reference field="74" count="2">
            <x v="0"/>
            <x v="1"/>
          </reference>
        </references>
      </pivotArea>
    </format>
    <format dxfId="1555">
      <pivotArea dataOnly="0" labelOnly="1" fieldPosition="0">
        <references count="3">
          <reference field="71" count="1" selected="0">
            <x v="114"/>
          </reference>
          <reference field="72" count="1" selected="0">
            <x v="3"/>
          </reference>
          <reference field="74" count="2">
            <x v="0"/>
            <x v="2"/>
          </reference>
        </references>
      </pivotArea>
    </format>
    <format dxfId="1554">
      <pivotArea dataOnly="0" labelOnly="1" fieldPosition="0">
        <references count="3">
          <reference field="71" count="1" selected="0">
            <x v="115"/>
          </reference>
          <reference field="72" count="1" selected="0">
            <x v="4"/>
          </reference>
          <reference field="74" count="1">
            <x v="2"/>
          </reference>
        </references>
      </pivotArea>
    </format>
    <format dxfId="1553">
      <pivotArea dataOnly="0" labelOnly="1" fieldPosition="0">
        <references count="3">
          <reference field="71" count="1" selected="0">
            <x v="116"/>
          </reference>
          <reference field="72" count="1" selected="0">
            <x v="7"/>
          </reference>
          <reference field="74" count="2">
            <x v="0"/>
            <x v="1"/>
          </reference>
        </references>
      </pivotArea>
    </format>
    <format dxfId="1552">
      <pivotArea dataOnly="0" labelOnly="1" fieldPosition="0">
        <references count="3">
          <reference field="71" count="1" selected="0">
            <x v="117"/>
          </reference>
          <reference field="72" count="1" selected="0">
            <x v="0"/>
          </reference>
          <reference field="74" count="2">
            <x v="0"/>
            <x v="2"/>
          </reference>
        </references>
      </pivotArea>
    </format>
    <format dxfId="1551">
      <pivotArea dataOnly="0" labelOnly="1" fieldPosition="0">
        <references count="3">
          <reference field="71" count="1" selected="0">
            <x v="118"/>
          </reference>
          <reference field="72" count="1" selected="0">
            <x v="6"/>
          </reference>
          <reference field="74" count="1">
            <x v="0"/>
          </reference>
        </references>
      </pivotArea>
    </format>
    <format dxfId="1550">
      <pivotArea dataOnly="0" labelOnly="1" fieldPosition="0">
        <references count="3">
          <reference field="71" count="1" selected="0">
            <x v="119"/>
          </reference>
          <reference field="72" count="1" selected="0">
            <x v="1"/>
          </reference>
          <reference field="74" count="1">
            <x v="1"/>
          </reference>
        </references>
      </pivotArea>
    </format>
    <format dxfId="1549">
      <pivotArea dataOnly="0" labelOnly="1" fieldPosition="0">
        <references count="3">
          <reference field="71" count="1" selected="0">
            <x v="120"/>
          </reference>
          <reference field="72" count="1" selected="0">
            <x v="3"/>
          </reference>
          <reference field="74" count="2">
            <x v="0"/>
            <x v="2"/>
          </reference>
        </references>
      </pivotArea>
    </format>
    <format dxfId="1548">
      <pivotArea dataOnly="0" labelOnly="1" fieldPosition="0">
        <references count="3">
          <reference field="71" count="1" selected="0">
            <x v="121"/>
          </reference>
          <reference field="72" count="1" selected="0">
            <x v="1"/>
          </reference>
          <reference field="74" count="1">
            <x v="2"/>
          </reference>
        </references>
      </pivotArea>
    </format>
    <format dxfId="1547">
      <pivotArea dataOnly="0" labelOnly="1" fieldPosition="0">
        <references count="3">
          <reference field="71" count="1" selected="0">
            <x v="122"/>
          </reference>
          <reference field="72" count="1" selected="0">
            <x v="1"/>
          </reference>
          <reference field="74" count="2">
            <x v="0"/>
            <x v="1"/>
          </reference>
        </references>
      </pivotArea>
    </format>
    <format dxfId="1546">
      <pivotArea dataOnly="0" labelOnly="1" fieldPosition="0">
        <references count="3">
          <reference field="71" count="1" selected="0">
            <x v="123"/>
          </reference>
          <reference field="72" count="1" selected="0">
            <x v="4"/>
          </reference>
          <reference field="74" count="2">
            <x v="0"/>
            <x v="1"/>
          </reference>
        </references>
      </pivotArea>
    </format>
    <format dxfId="1545">
      <pivotArea type="all" dataOnly="0" outline="0" fieldPosition="0"/>
    </format>
    <format dxfId="1544">
      <pivotArea dataOnly="0" labelOnly="1" fieldPosition="0">
        <references count="1">
          <reference field="71" count="49">
            <x v="0"/>
            <x v="1"/>
            <x v="2"/>
            <x v="3"/>
            <x v="4"/>
            <x v="5"/>
            <x v="6"/>
            <x v="7"/>
            <x v="8"/>
            <x v="9"/>
            <x v="10"/>
            <x v="11"/>
            <x v="12"/>
            <x v="13"/>
            <x v="14"/>
            <x v="16"/>
            <x v="17"/>
            <x v="18"/>
            <x v="19"/>
            <x v="20"/>
            <x v="21"/>
            <x v="22"/>
            <x v="23"/>
            <x v="24"/>
            <x v="25"/>
            <x v="26"/>
            <x v="27"/>
            <x v="28"/>
            <x v="29"/>
            <x v="30"/>
            <x v="31"/>
            <x v="32"/>
            <x v="34"/>
            <x v="35"/>
            <x v="36"/>
            <x v="37"/>
            <x v="38"/>
            <x v="39"/>
            <x v="40"/>
            <x v="41"/>
            <x v="42"/>
            <x v="43"/>
            <x v="44"/>
            <x v="45"/>
            <x v="46"/>
            <x v="47"/>
            <x v="48"/>
            <x v="49"/>
            <x v="50"/>
          </reference>
        </references>
      </pivotArea>
    </format>
    <format dxfId="1543">
      <pivotArea dataOnly="0" labelOnly="1" fieldPosition="0">
        <references count="1">
          <reference field="71" count="48">
            <x v="51"/>
            <x v="52"/>
            <x v="53"/>
            <x v="54"/>
            <x v="55"/>
            <x v="56"/>
            <x v="57"/>
            <x v="58"/>
            <x v="59"/>
            <x v="60"/>
            <x v="61"/>
            <x v="62"/>
            <x v="63"/>
            <x v="64"/>
            <x v="65"/>
            <x v="66"/>
            <x v="67"/>
            <x v="70"/>
            <x v="71"/>
            <x v="80"/>
            <x v="87"/>
            <x v="88"/>
            <x v="89"/>
            <x v="90"/>
            <x v="91"/>
            <x v="92"/>
            <x v="93"/>
            <x v="94"/>
            <x v="95"/>
            <x v="96"/>
            <x v="97"/>
            <x v="98"/>
            <x v="99"/>
            <x v="100"/>
            <x v="101"/>
            <x v="102"/>
            <x v="103"/>
            <x v="104"/>
            <x v="105"/>
            <x v="106"/>
            <x v="107"/>
            <x v="108"/>
            <x v="109"/>
            <x v="110"/>
            <x v="111"/>
            <x v="112"/>
            <x v="113"/>
            <x v="114"/>
          </reference>
        </references>
      </pivotArea>
    </format>
    <format dxfId="1542">
      <pivotArea dataOnly="0" labelOnly="1" fieldPosition="0">
        <references count="1">
          <reference field="71" count="9">
            <x v="115"/>
            <x v="116"/>
            <x v="117"/>
            <x v="118"/>
            <x v="119"/>
            <x v="120"/>
            <x v="121"/>
            <x v="122"/>
            <x v="123"/>
          </reference>
        </references>
      </pivotArea>
    </format>
    <format dxfId="1541">
      <pivotArea dataOnly="0" labelOnly="1" grandRow="1" outline="0" fieldPosition="0"/>
    </format>
    <format dxfId="1540">
      <pivotArea dataOnly="0" labelOnly="1" fieldPosition="0">
        <references count="2">
          <reference field="71" count="1" selected="0">
            <x v="0"/>
          </reference>
          <reference field="72" count="1">
            <x v="7"/>
          </reference>
        </references>
      </pivotArea>
    </format>
    <format dxfId="1539">
      <pivotArea dataOnly="0" labelOnly="1" fieldPosition="0">
        <references count="2">
          <reference field="71" count="1" selected="0">
            <x v="1"/>
          </reference>
          <reference field="72" count="1">
            <x v="1"/>
          </reference>
        </references>
      </pivotArea>
    </format>
    <format dxfId="1538">
      <pivotArea dataOnly="0" labelOnly="1" fieldPosition="0">
        <references count="2">
          <reference field="71" count="1" selected="0">
            <x v="2"/>
          </reference>
          <reference field="72" count="1">
            <x v="6"/>
          </reference>
        </references>
      </pivotArea>
    </format>
    <format dxfId="1537">
      <pivotArea dataOnly="0" labelOnly="1" fieldPosition="0">
        <references count="2">
          <reference field="71" count="1" selected="0">
            <x v="3"/>
          </reference>
          <reference field="72" count="1">
            <x v="8"/>
          </reference>
        </references>
      </pivotArea>
    </format>
    <format dxfId="1536">
      <pivotArea dataOnly="0" labelOnly="1" fieldPosition="0">
        <references count="2">
          <reference field="71" count="1" selected="0">
            <x v="4"/>
          </reference>
          <reference field="72" count="1">
            <x v="1"/>
          </reference>
        </references>
      </pivotArea>
    </format>
    <format dxfId="1535">
      <pivotArea dataOnly="0" labelOnly="1" fieldPosition="0">
        <references count="2">
          <reference field="71" count="1" selected="0">
            <x v="6"/>
          </reference>
          <reference field="72" count="1">
            <x v="4"/>
          </reference>
        </references>
      </pivotArea>
    </format>
    <format dxfId="1534">
      <pivotArea dataOnly="0" labelOnly="1" fieldPosition="0">
        <references count="2">
          <reference field="71" count="1" selected="0">
            <x v="7"/>
          </reference>
          <reference field="72" count="1">
            <x v="1"/>
          </reference>
        </references>
      </pivotArea>
    </format>
    <format dxfId="1533">
      <pivotArea dataOnly="0" labelOnly="1" fieldPosition="0">
        <references count="2">
          <reference field="71" count="1" selected="0">
            <x v="8"/>
          </reference>
          <reference field="72" count="1">
            <x v="5"/>
          </reference>
        </references>
      </pivotArea>
    </format>
    <format dxfId="1532">
      <pivotArea dataOnly="0" labelOnly="1" fieldPosition="0">
        <references count="2">
          <reference field="71" count="1" selected="0">
            <x v="9"/>
          </reference>
          <reference field="72" count="1">
            <x v="0"/>
          </reference>
        </references>
      </pivotArea>
    </format>
    <format dxfId="1531">
      <pivotArea dataOnly="0" labelOnly="1" fieldPosition="0">
        <references count="2">
          <reference field="71" count="1" selected="0">
            <x v="10"/>
          </reference>
          <reference field="72" count="1">
            <x v="7"/>
          </reference>
        </references>
      </pivotArea>
    </format>
    <format dxfId="1530">
      <pivotArea dataOnly="0" labelOnly="1" fieldPosition="0">
        <references count="2">
          <reference field="71" count="1" selected="0">
            <x v="11"/>
          </reference>
          <reference field="72" count="1">
            <x v="5"/>
          </reference>
        </references>
      </pivotArea>
    </format>
    <format dxfId="1529">
      <pivotArea dataOnly="0" labelOnly="1" fieldPosition="0">
        <references count="2">
          <reference field="71" count="1" selected="0">
            <x v="12"/>
          </reference>
          <reference field="72" count="1">
            <x v="8"/>
          </reference>
        </references>
      </pivotArea>
    </format>
    <format dxfId="1528">
      <pivotArea dataOnly="0" labelOnly="1" fieldPosition="0">
        <references count="2">
          <reference field="71" count="1" selected="0">
            <x v="13"/>
          </reference>
          <reference field="72" count="1">
            <x v="9"/>
          </reference>
        </references>
      </pivotArea>
    </format>
    <format dxfId="1527">
      <pivotArea dataOnly="0" labelOnly="1" fieldPosition="0">
        <references count="2">
          <reference field="71" count="1" selected="0">
            <x v="14"/>
          </reference>
          <reference field="72" count="1">
            <x v="0"/>
          </reference>
        </references>
      </pivotArea>
    </format>
    <format dxfId="1526">
      <pivotArea dataOnly="0" labelOnly="1" fieldPosition="0">
        <references count="2">
          <reference field="71" count="1" selected="0">
            <x v="16"/>
          </reference>
          <reference field="72" count="1">
            <x v="4"/>
          </reference>
        </references>
      </pivotArea>
    </format>
    <format dxfId="1525">
      <pivotArea dataOnly="0" labelOnly="1" fieldPosition="0">
        <references count="2">
          <reference field="71" count="1" selected="0">
            <x v="17"/>
          </reference>
          <reference field="72" count="1">
            <x v="0"/>
          </reference>
        </references>
      </pivotArea>
    </format>
    <format dxfId="1524">
      <pivotArea dataOnly="0" labelOnly="1" fieldPosition="0">
        <references count="2">
          <reference field="71" count="1" selected="0">
            <x v="20"/>
          </reference>
          <reference field="72" count="1">
            <x v="5"/>
          </reference>
        </references>
      </pivotArea>
    </format>
    <format dxfId="1523">
      <pivotArea dataOnly="0" labelOnly="1" fieldPosition="0">
        <references count="2">
          <reference field="71" count="1" selected="0">
            <x v="21"/>
          </reference>
          <reference field="72" count="1">
            <x v="8"/>
          </reference>
        </references>
      </pivotArea>
    </format>
    <format dxfId="1522">
      <pivotArea dataOnly="0" labelOnly="1" fieldPosition="0">
        <references count="2">
          <reference field="71" count="1" selected="0">
            <x v="22"/>
          </reference>
          <reference field="72" count="1">
            <x v="0"/>
          </reference>
        </references>
      </pivotArea>
    </format>
    <format dxfId="1521">
      <pivotArea dataOnly="0" labelOnly="1" fieldPosition="0">
        <references count="2">
          <reference field="71" count="1" selected="0">
            <x v="23"/>
          </reference>
          <reference field="72" count="1">
            <x v="2"/>
          </reference>
        </references>
      </pivotArea>
    </format>
    <format dxfId="1520">
      <pivotArea dataOnly="0" labelOnly="1" fieldPosition="0">
        <references count="2">
          <reference field="71" count="1" selected="0">
            <x v="24"/>
          </reference>
          <reference field="72" count="1">
            <x v="5"/>
          </reference>
        </references>
      </pivotArea>
    </format>
    <format dxfId="1519">
      <pivotArea dataOnly="0" labelOnly="1" fieldPosition="0">
        <references count="2">
          <reference field="71" count="1" selected="0">
            <x v="25"/>
          </reference>
          <reference field="72" count="1">
            <x v="2"/>
          </reference>
        </references>
      </pivotArea>
    </format>
    <format dxfId="1518">
      <pivotArea dataOnly="0" labelOnly="1" fieldPosition="0">
        <references count="2">
          <reference field="71" count="1" selected="0">
            <x v="26"/>
          </reference>
          <reference field="72" count="1">
            <x v="5"/>
          </reference>
        </references>
      </pivotArea>
    </format>
    <format dxfId="1517">
      <pivotArea dataOnly="0" labelOnly="1" fieldPosition="0">
        <references count="2">
          <reference field="71" count="1" selected="0">
            <x v="27"/>
          </reference>
          <reference field="72" count="1">
            <x v="6"/>
          </reference>
        </references>
      </pivotArea>
    </format>
    <format dxfId="1516">
      <pivotArea dataOnly="0" labelOnly="1" fieldPosition="0">
        <references count="2">
          <reference field="71" count="1" selected="0">
            <x v="28"/>
          </reference>
          <reference field="72" count="1">
            <x v="5"/>
          </reference>
        </references>
      </pivotArea>
    </format>
    <format dxfId="1515">
      <pivotArea dataOnly="0" labelOnly="1" fieldPosition="0">
        <references count="2">
          <reference field="71" count="1" selected="0">
            <x v="30"/>
          </reference>
          <reference field="72" count="1">
            <x v="6"/>
          </reference>
        </references>
      </pivotArea>
    </format>
    <format dxfId="1514">
      <pivotArea dataOnly="0" labelOnly="1" fieldPosition="0">
        <references count="2">
          <reference field="71" count="1" selected="0">
            <x v="31"/>
          </reference>
          <reference field="72" count="1">
            <x v="5"/>
          </reference>
        </references>
      </pivotArea>
    </format>
    <format dxfId="1513">
      <pivotArea dataOnly="0" labelOnly="1" fieldPosition="0">
        <references count="2">
          <reference field="71" count="1" selected="0">
            <x v="32"/>
          </reference>
          <reference field="72" count="1">
            <x v="6"/>
          </reference>
        </references>
      </pivotArea>
    </format>
    <format dxfId="1512">
      <pivotArea dataOnly="0" labelOnly="1" fieldPosition="0">
        <references count="2">
          <reference field="71" count="1" selected="0">
            <x v="34"/>
          </reference>
          <reference field="72" count="1">
            <x v="3"/>
          </reference>
        </references>
      </pivotArea>
    </format>
    <format dxfId="1511">
      <pivotArea dataOnly="0" labelOnly="1" fieldPosition="0">
        <references count="2">
          <reference field="71" count="1" selected="0">
            <x v="35"/>
          </reference>
          <reference field="72" count="1">
            <x v="0"/>
          </reference>
        </references>
      </pivotArea>
    </format>
    <format dxfId="1510">
      <pivotArea dataOnly="0" labelOnly="1" fieldPosition="0">
        <references count="2">
          <reference field="71" count="1" selected="0">
            <x v="36"/>
          </reference>
          <reference field="72" count="1">
            <x v="9"/>
          </reference>
        </references>
      </pivotArea>
    </format>
    <format dxfId="1509">
      <pivotArea dataOnly="0" labelOnly="1" fieldPosition="0">
        <references count="2">
          <reference field="71" count="1" selected="0">
            <x v="37"/>
          </reference>
          <reference field="72" count="1">
            <x v="1"/>
          </reference>
        </references>
      </pivotArea>
    </format>
    <format dxfId="1508">
      <pivotArea dataOnly="0" labelOnly="1" fieldPosition="0">
        <references count="2">
          <reference field="71" count="1" selected="0">
            <x v="38"/>
          </reference>
          <reference field="72" count="1">
            <x v="2"/>
          </reference>
        </references>
      </pivotArea>
    </format>
    <format dxfId="1507">
      <pivotArea dataOnly="0" labelOnly="1" fieldPosition="0">
        <references count="2">
          <reference field="71" count="1" selected="0">
            <x v="39"/>
          </reference>
          <reference field="72" count="1">
            <x v="5"/>
          </reference>
        </references>
      </pivotArea>
    </format>
    <format dxfId="1506">
      <pivotArea dataOnly="0" labelOnly="1" fieldPosition="0">
        <references count="2">
          <reference field="71" count="1" selected="0">
            <x v="40"/>
          </reference>
          <reference field="72" count="1">
            <x v="9"/>
          </reference>
        </references>
      </pivotArea>
    </format>
    <format dxfId="1505">
      <pivotArea dataOnly="0" labelOnly="1" fieldPosition="0">
        <references count="2">
          <reference field="71" count="1" selected="0">
            <x v="42"/>
          </reference>
          <reference field="72" count="1">
            <x v="5"/>
          </reference>
        </references>
      </pivotArea>
    </format>
    <format dxfId="1504">
      <pivotArea dataOnly="0" labelOnly="1" fieldPosition="0">
        <references count="2">
          <reference field="71" count="1" selected="0">
            <x v="45"/>
          </reference>
          <reference field="72" count="1">
            <x v="4"/>
          </reference>
        </references>
      </pivotArea>
    </format>
    <format dxfId="1503">
      <pivotArea dataOnly="0" labelOnly="1" fieldPosition="0">
        <references count="2">
          <reference field="71" count="1" selected="0">
            <x v="47"/>
          </reference>
          <reference field="72" count="1">
            <x v="7"/>
          </reference>
        </references>
      </pivotArea>
    </format>
    <format dxfId="1502">
      <pivotArea dataOnly="0" labelOnly="1" fieldPosition="0">
        <references count="2">
          <reference field="71" count="1" selected="0">
            <x v="48"/>
          </reference>
          <reference field="72" count="1">
            <x v="5"/>
          </reference>
        </references>
      </pivotArea>
    </format>
    <format dxfId="1501">
      <pivotArea dataOnly="0" labelOnly="1" fieldPosition="0">
        <references count="2">
          <reference field="71" count="1" selected="0">
            <x v="49"/>
          </reference>
          <reference field="72" count="1">
            <x v="1"/>
          </reference>
        </references>
      </pivotArea>
    </format>
    <format dxfId="1500">
      <pivotArea dataOnly="0" labelOnly="1" fieldPosition="0">
        <references count="2">
          <reference field="71" count="1" selected="0">
            <x v="50"/>
          </reference>
          <reference field="72" count="1">
            <x v="3"/>
          </reference>
        </references>
      </pivotArea>
    </format>
    <format dxfId="1499">
      <pivotArea dataOnly="0" labelOnly="1" fieldPosition="0">
        <references count="2">
          <reference field="71" count="1" selected="0">
            <x v="51"/>
          </reference>
          <reference field="72" count="1">
            <x v="7"/>
          </reference>
        </references>
      </pivotArea>
    </format>
    <format dxfId="1498">
      <pivotArea dataOnly="0" labelOnly="1" fieldPosition="0">
        <references count="2">
          <reference field="71" count="1" selected="0">
            <x v="52"/>
          </reference>
          <reference field="72" count="1">
            <x v="1"/>
          </reference>
        </references>
      </pivotArea>
    </format>
    <format dxfId="1497">
      <pivotArea dataOnly="0" labelOnly="1" fieldPosition="0">
        <references count="2">
          <reference field="71" count="1" selected="0">
            <x v="54"/>
          </reference>
          <reference field="72" count="1">
            <x v="7"/>
          </reference>
        </references>
      </pivotArea>
    </format>
    <format dxfId="1496">
      <pivotArea dataOnly="0" labelOnly="1" fieldPosition="0">
        <references count="2">
          <reference field="71" count="1" selected="0">
            <x v="55"/>
          </reference>
          <reference field="72" count="1">
            <x v="8"/>
          </reference>
        </references>
      </pivotArea>
    </format>
    <format dxfId="1495">
      <pivotArea dataOnly="0" labelOnly="1" fieldPosition="0">
        <references count="2">
          <reference field="71" count="1" selected="0">
            <x v="56"/>
          </reference>
          <reference field="72" count="1">
            <x v="9"/>
          </reference>
        </references>
      </pivotArea>
    </format>
    <format dxfId="1494">
      <pivotArea dataOnly="0" labelOnly="1" fieldPosition="0">
        <references count="2">
          <reference field="71" count="1" selected="0">
            <x v="57"/>
          </reference>
          <reference field="72" count="1">
            <x v="8"/>
          </reference>
        </references>
      </pivotArea>
    </format>
    <format dxfId="1493">
      <pivotArea dataOnly="0" labelOnly="1" fieldPosition="0">
        <references count="2">
          <reference field="71" count="1" selected="0">
            <x v="59"/>
          </reference>
          <reference field="72" count="1">
            <x v="7"/>
          </reference>
        </references>
      </pivotArea>
    </format>
    <format dxfId="1492">
      <pivotArea dataOnly="0" labelOnly="1" fieldPosition="0">
        <references count="2">
          <reference field="71" count="1" selected="0">
            <x v="60"/>
          </reference>
          <reference field="72" count="1">
            <x v="9"/>
          </reference>
        </references>
      </pivotArea>
    </format>
    <format dxfId="1491">
      <pivotArea dataOnly="0" labelOnly="1" fieldPosition="0">
        <references count="2">
          <reference field="71" count="1" selected="0">
            <x v="61"/>
          </reference>
          <reference field="72" count="1">
            <x v="6"/>
          </reference>
        </references>
      </pivotArea>
    </format>
    <format dxfId="1490">
      <pivotArea dataOnly="0" labelOnly="1" fieldPosition="0">
        <references count="2">
          <reference field="71" count="1" selected="0">
            <x v="62"/>
          </reference>
          <reference field="72" count="1">
            <x v="8"/>
          </reference>
        </references>
      </pivotArea>
    </format>
    <format dxfId="1489">
      <pivotArea dataOnly="0" labelOnly="1" fieldPosition="0">
        <references count="2">
          <reference field="71" count="1" selected="0">
            <x v="63"/>
          </reference>
          <reference field="72" count="1">
            <x v="1"/>
          </reference>
        </references>
      </pivotArea>
    </format>
    <format dxfId="1488">
      <pivotArea dataOnly="0" labelOnly="1" fieldPosition="0">
        <references count="2">
          <reference field="71" count="1" selected="0">
            <x v="64"/>
          </reference>
          <reference field="72" count="1">
            <x v="7"/>
          </reference>
        </references>
      </pivotArea>
    </format>
    <format dxfId="1487">
      <pivotArea dataOnly="0" labelOnly="1" fieldPosition="0">
        <references count="2">
          <reference field="71" count="1" selected="0">
            <x v="65"/>
          </reference>
          <reference field="72" count="1">
            <x v="1"/>
          </reference>
        </references>
      </pivotArea>
    </format>
    <format dxfId="1486">
      <pivotArea dataOnly="0" labelOnly="1" fieldPosition="0">
        <references count="2">
          <reference field="71" count="1" selected="0">
            <x v="66"/>
          </reference>
          <reference field="72" count="1">
            <x v="6"/>
          </reference>
        </references>
      </pivotArea>
    </format>
    <format dxfId="1485">
      <pivotArea dataOnly="0" labelOnly="1" fieldPosition="0">
        <references count="2">
          <reference field="71" count="1" selected="0">
            <x v="67"/>
          </reference>
          <reference field="72" count="1">
            <x v="3"/>
          </reference>
        </references>
      </pivotArea>
    </format>
    <format dxfId="1484">
      <pivotArea dataOnly="0" labelOnly="1" fieldPosition="0">
        <references count="2">
          <reference field="71" count="1" selected="0">
            <x v="70"/>
          </reference>
          <reference field="72" count="1">
            <x v="5"/>
          </reference>
        </references>
      </pivotArea>
    </format>
    <format dxfId="1483">
      <pivotArea dataOnly="0" labelOnly="1" fieldPosition="0">
        <references count="2">
          <reference field="71" count="1" selected="0">
            <x v="71"/>
          </reference>
          <reference field="72" count="1">
            <x v="4"/>
          </reference>
        </references>
      </pivotArea>
    </format>
    <format dxfId="1482">
      <pivotArea dataOnly="0" labelOnly="1" fieldPosition="0">
        <references count="2">
          <reference field="71" count="1" selected="0">
            <x v="80"/>
          </reference>
          <reference field="72" count="1">
            <x v="6"/>
          </reference>
        </references>
      </pivotArea>
    </format>
    <format dxfId="1481">
      <pivotArea dataOnly="0" labelOnly="1" fieldPosition="0">
        <references count="2">
          <reference field="71" count="1" selected="0">
            <x v="87"/>
          </reference>
          <reference field="72" count="1">
            <x v="7"/>
          </reference>
        </references>
      </pivotArea>
    </format>
    <format dxfId="1480">
      <pivotArea dataOnly="0" labelOnly="1" fieldPosition="0">
        <references count="2">
          <reference field="71" count="1" selected="0">
            <x v="88"/>
          </reference>
          <reference field="72" count="1">
            <x v="4"/>
          </reference>
        </references>
      </pivotArea>
    </format>
    <format dxfId="1479">
      <pivotArea dataOnly="0" labelOnly="1" fieldPosition="0">
        <references count="2">
          <reference field="71" count="1" selected="0">
            <x v="89"/>
          </reference>
          <reference field="72" count="1">
            <x v="8"/>
          </reference>
        </references>
      </pivotArea>
    </format>
    <format dxfId="1478">
      <pivotArea dataOnly="0" labelOnly="1" fieldPosition="0">
        <references count="2">
          <reference field="71" count="1" selected="0">
            <x v="90"/>
          </reference>
          <reference field="72" count="1">
            <x v="7"/>
          </reference>
        </references>
      </pivotArea>
    </format>
    <format dxfId="1477">
      <pivotArea dataOnly="0" labelOnly="1" fieldPosition="0">
        <references count="2">
          <reference field="71" count="1" selected="0">
            <x v="91"/>
          </reference>
          <reference field="72" count="1">
            <x v="5"/>
          </reference>
        </references>
      </pivotArea>
    </format>
    <format dxfId="1476">
      <pivotArea dataOnly="0" labelOnly="1" fieldPosition="0">
        <references count="2">
          <reference field="71" count="1" selected="0">
            <x v="92"/>
          </reference>
          <reference field="72" count="1">
            <x v="9"/>
          </reference>
        </references>
      </pivotArea>
    </format>
    <format dxfId="1475">
      <pivotArea dataOnly="0" labelOnly="1" fieldPosition="0">
        <references count="2">
          <reference field="71" count="1" selected="0">
            <x v="93"/>
          </reference>
          <reference field="72" count="1">
            <x v="2"/>
          </reference>
        </references>
      </pivotArea>
    </format>
    <format dxfId="1474">
      <pivotArea dataOnly="0" labelOnly="1" fieldPosition="0">
        <references count="2">
          <reference field="71" count="1" selected="0">
            <x v="94"/>
          </reference>
          <reference field="72" count="1">
            <x v="4"/>
          </reference>
        </references>
      </pivotArea>
    </format>
    <format dxfId="1473">
      <pivotArea dataOnly="0" labelOnly="1" fieldPosition="0">
        <references count="2">
          <reference field="71" count="1" selected="0">
            <x v="95"/>
          </reference>
          <reference field="72" count="1">
            <x v="5"/>
          </reference>
        </references>
      </pivotArea>
    </format>
    <format dxfId="1472">
      <pivotArea dataOnly="0" labelOnly="1" fieldPosition="0">
        <references count="2">
          <reference field="71" count="1" selected="0">
            <x v="96"/>
          </reference>
          <reference field="72" count="1">
            <x v="7"/>
          </reference>
        </references>
      </pivotArea>
    </format>
    <format dxfId="1471">
      <pivotArea dataOnly="0" labelOnly="1" fieldPosition="0">
        <references count="2">
          <reference field="71" count="1" selected="0">
            <x v="97"/>
          </reference>
          <reference field="72" count="1">
            <x v="5"/>
          </reference>
        </references>
      </pivotArea>
    </format>
    <format dxfId="1470">
      <pivotArea dataOnly="0" labelOnly="1" fieldPosition="0">
        <references count="2">
          <reference field="71" count="1" selected="0">
            <x v="99"/>
          </reference>
          <reference field="72" count="1">
            <x v="4"/>
          </reference>
        </references>
      </pivotArea>
    </format>
    <format dxfId="1469">
      <pivotArea dataOnly="0" labelOnly="1" fieldPosition="0">
        <references count="2">
          <reference field="71" count="1" selected="0">
            <x v="100"/>
          </reference>
          <reference field="72" count="1">
            <x v="1"/>
          </reference>
        </references>
      </pivotArea>
    </format>
    <format dxfId="1468">
      <pivotArea dataOnly="0" labelOnly="1" fieldPosition="0">
        <references count="2">
          <reference field="71" count="1" selected="0">
            <x v="101"/>
          </reference>
          <reference field="72" count="1">
            <x v="8"/>
          </reference>
        </references>
      </pivotArea>
    </format>
    <format dxfId="1467">
      <pivotArea dataOnly="0" labelOnly="1" fieldPosition="0">
        <references count="2">
          <reference field="71" count="1" selected="0">
            <x v="102"/>
          </reference>
          <reference field="72" count="1">
            <x v="0"/>
          </reference>
        </references>
      </pivotArea>
    </format>
    <format dxfId="1466">
      <pivotArea dataOnly="0" labelOnly="1" fieldPosition="0">
        <references count="2">
          <reference field="71" count="1" selected="0">
            <x v="103"/>
          </reference>
          <reference field="72" count="1">
            <x v="9"/>
          </reference>
        </references>
      </pivotArea>
    </format>
    <format dxfId="1465">
      <pivotArea dataOnly="0" labelOnly="1" fieldPosition="0">
        <references count="2">
          <reference field="71" count="1" selected="0">
            <x v="104"/>
          </reference>
          <reference field="72" count="1">
            <x v="1"/>
          </reference>
        </references>
      </pivotArea>
    </format>
    <format dxfId="1464">
      <pivotArea dataOnly="0" labelOnly="1" fieldPosition="0">
        <references count="2">
          <reference field="71" count="1" selected="0">
            <x v="105"/>
          </reference>
          <reference field="72" count="1">
            <x v="9"/>
          </reference>
        </references>
      </pivotArea>
    </format>
    <format dxfId="1463">
      <pivotArea dataOnly="0" labelOnly="1" fieldPosition="0">
        <references count="2">
          <reference field="71" count="1" selected="0">
            <x v="106"/>
          </reference>
          <reference field="72" count="1">
            <x v="7"/>
          </reference>
        </references>
      </pivotArea>
    </format>
    <format dxfId="1462">
      <pivotArea dataOnly="0" labelOnly="1" fieldPosition="0">
        <references count="2">
          <reference field="71" count="1" selected="0">
            <x v="107"/>
          </reference>
          <reference field="72" count="1">
            <x v="6"/>
          </reference>
        </references>
      </pivotArea>
    </format>
    <format dxfId="1461">
      <pivotArea dataOnly="0" labelOnly="1" fieldPosition="0">
        <references count="2">
          <reference field="71" count="1" selected="0">
            <x v="108"/>
          </reference>
          <reference field="72" count="1">
            <x v="2"/>
          </reference>
        </references>
      </pivotArea>
    </format>
    <format dxfId="1460">
      <pivotArea dataOnly="0" labelOnly="1" fieldPosition="0">
        <references count="2">
          <reference field="71" count="1" selected="0">
            <x v="109"/>
          </reference>
          <reference field="72" count="1">
            <x v="6"/>
          </reference>
        </references>
      </pivotArea>
    </format>
    <format dxfId="1459">
      <pivotArea dataOnly="0" labelOnly="1" fieldPosition="0">
        <references count="2">
          <reference field="71" count="1" selected="0">
            <x v="110"/>
          </reference>
          <reference field="72" count="1">
            <x v="7"/>
          </reference>
        </references>
      </pivotArea>
    </format>
    <format dxfId="1458">
      <pivotArea dataOnly="0" labelOnly="1" fieldPosition="0">
        <references count="2">
          <reference field="71" count="1" selected="0">
            <x v="111"/>
          </reference>
          <reference field="72" count="1">
            <x v="2"/>
          </reference>
        </references>
      </pivotArea>
    </format>
    <format dxfId="1457">
      <pivotArea dataOnly="0" labelOnly="1" fieldPosition="0">
        <references count="2">
          <reference field="71" count="1" selected="0">
            <x v="112"/>
          </reference>
          <reference field="72" count="1">
            <x v="5"/>
          </reference>
        </references>
      </pivotArea>
    </format>
    <format dxfId="1456">
      <pivotArea dataOnly="0" labelOnly="1" fieldPosition="0">
        <references count="2">
          <reference field="71" count="1" selected="0">
            <x v="113"/>
          </reference>
          <reference field="72" count="1">
            <x v="1"/>
          </reference>
        </references>
      </pivotArea>
    </format>
    <format dxfId="1455">
      <pivotArea dataOnly="0" labelOnly="1" fieldPosition="0">
        <references count="2">
          <reference field="71" count="1" selected="0">
            <x v="114"/>
          </reference>
          <reference field="72" count="1">
            <x v="3"/>
          </reference>
        </references>
      </pivotArea>
    </format>
    <format dxfId="1454">
      <pivotArea dataOnly="0" labelOnly="1" fieldPosition="0">
        <references count="2">
          <reference field="71" count="1" selected="0">
            <x v="115"/>
          </reference>
          <reference field="72" count="1">
            <x v="4"/>
          </reference>
        </references>
      </pivotArea>
    </format>
    <format dxfId="1453">
      <pivotArea dataOnly="0" labelOnly="1" fieldPosition="0">
        <references count="2">
          <reference field="71" count="1" selected="0">
            <x v="116"/>
          </reference>
          <reference field="72" count="1">
            <x v="7"/>
          </reference>
        </references>
      </pivotArea>
    </format>
    <format dxfId="1452">
      <pivotArea dataOnly="0" labelOnly="1" fieldPosition="0">
        <references count="2">
          <reference field="71" count="1" selected="0">
            <x v="117"/>
          </reference>
          <reference field="72" count="1">
            <x v="0"/>
          </reference>
        </references>
      </pivotArea>
    </format>
    <format dxfId="1451">
      <pivotArea dataOnly="0" labelOnly="1" fieldPosition="0">
        <references count="2">
          <reference field="71" count="1" selected="0">
            <x v="118"/>
          </reference>
          <reference field="72" count="1">
            <x v="6"/>
          </reference>
        </references>
      </pivotArea>
    </format>
    <format dxfId="1450">
      <pivotArea dataOnly="0" labelOnly="1" fieldPosition="0">
        <references count="2">
          <reference field="71" count="1" selected="0">
            <x v="119"/>
          </reference>
          <reference field="72" count="1">
            <x v="1"/>
          </reference>
        </references>
      </pivotArea>
    </format>
    <format dxfId="1449">
      <pivotArea dataOnly="0" labelOnly="1" fieldPosition="0">
        <references count="2">
          <reference field="71" count="1" selected="0">
            <x v="120"/>
          </reference>
          <reference field="72" count="1">
            <x v="3"/>
          </reference>
        </references>
      </pivotArea>
    </format>
    <format dxfId="1448">
      <pivotArea dataOnly="0" labelOnly="1" fieldPosition="0">
        <references count="2">
          <reference field="71" count="1" selected="0">
            <x v="121"/>
          </reference>
          <reference field="72" count="1">
            <x v="1"/>
          </reference>
        </references>
      </pivotArea>
    </format>
    <format dxfId="1447">
      <pivotArea dataOnly="0" labelOnly="1" fieldPosition="0">
        <references count="2">
          <reference field="71" count="1" selected="0">
            <x v="123"/>
          </reference>
          <reference field="72" count="1">
            <x v="4"/>
          </reference>
        </references>
      </pivotArea>
    </format>
    <format dxfId="1446">
      <pivotArea dataOnly="0" labelOnly="1" fieldPosition="0">
        <references count="3">
          <reference field="71" count="1" selected="0">
            <x v="0"/>
          </reference>
          <reference field="72" count="1" selected="0">
            <x v="7"/>
          </reference>
          <reference field="74" count="2">
            <x v="0"/>
            <x v="1"/>
          </reference>
        </references>
      </pivotArea>
    </format>
    <format dxfId="1445">
      <pivotArea dataOnly="0" labelOnly="1" fieldPosition="0">
        <references count="3">
          <reference field="71" count="1" selected="0">
            <x v="1"/>
          </reference>
          <reference field="72" count="1" selected="0">
            <x v="1"/>
          </reference>
          <reference field="74" count="1">
            <x v="2"/>
          </reference>
        </references>
      </pivotArea>
    </format>
    <format dxfId="1444">
      <pivotArea dataOnly="0" labelOnly="1" fieldPosition="0">
        <references count="3">
          <reference field="71" count="1" selected="0">
            <x v="2"/>
          </reference>
          <reference field="72" count="1" selected="0">
            <x v="6"/>
          </reference>
          <reference field="74" count="2">
            <x v="0"/>
            <x v="2"/>
          </reference>
        </references>
      </pivotArea>
    </format>
    <format dxfId="1443">
      <pivotArea dataOnly="0" labelOnly="1" fieldPosition="0">
        <references count="3">
          <reference field="71" count="1" selected="0">
            <x v="5"/>
          </reference>
          <reference field="72" count="1" selected="0">
            <x v="1"/>
          </reference>
          <reference field="74" count="2">
            <x v="0"/>
            <x v="1"/>
          </reference>
        </references>
      </pivotArea>
    </format>
    <format dxfId="1442">
      <pivotArea dataOnly="0" labelOnly="1" fieldPosition="0">
        <references count="3">
          <reference field="71" count="1" selected="0">
            <x v="6"/>
          </reference>
          <reference field="72" count="1" selected="0">
            <x v="4"/>
          </reference>
          <reference field="74" count="2">
            <x v="0"/>
            <x v="1"/>
          </reference>
        </references>
      </pivotArea>
    </format>
    <format dxfId="1441">
      <pivotArea dataOnly="0" labelOnly="1" fieldPosition="0">
        <references count="3">
          <reference field="71" count="1" selected="0">
            <x v="7"/>
          </reference>
          <reference field="72" count="1" selected="0">
            <x v="1"/>
          </reference>
          <reference field="74" count="2">
            <x v="0"/>
            <x v="1"/>
          </reference>
        </references>
      </pivotArea>
    </format>
    <format dxfId="1440">
      <pivotArea dataOnly="0" labelOnly="1" fieldPosition="0">
        <references count="3">
          <reference field="71" count="1" selected="0">
            <x v="8"/>
          </reference>
          <reference field="72" count="1" selected="0">
            <x v="5"/>
          </reference>
          <reference field="74" count="1">
            <x v="2"/>
          </reference>
        </references>
      </pivotArea>
    </format>
    <format dxfId="1439">
      <pivotArea dataOnly="0" labelOnly="1" fieldPosition="0">
        <references count="3">
          <reference field="71" count="1" selected="0">
            <x v="9"/>
          </reference>
          <reference field="72" count="1" selected="0">
            <x v="0"/>
          </reference>
          <reference field="74" count="2">
            <x v="0"/>
            <x v="1"/>
          </reference>
        </references>
      </pivotArea>
    </format>
    <format dxfId="1438">
      <pivotArea dataOnly="0" labelOnly="1" fieldPosition="0">
        <references count="3">
          <reference field="71" count="1" selected="0">
            <x v="10"/>
          </reference>
          <reference field="72" count="1" selected="0">
            <x v="7"/>
          </reference>
          <reference field="74" count="2">
            <x v="0"/>
            <x v="1"/>
          </reference>
        </references>
      </pivotArea>
    </format>
    <format dxfId="1437">
      <pivotArea dataOnly="0" labelOnly="1" fieldPosition="0">
        <references count="3">
          <reference field="71" count="1" selected="0">
            <x v="11"/>
          </reference>
          <reference field="72" count="1" selected="0">
            <x v="5"/>
          </reference>
          <reference field="74" count="2">
            <x v="0"/>
            <x v="1"/>
          </reference>
        </references>
      </pivotArea>
    </format>
    <format dxfId="1436">
      <pivotArea dataOnly="0" labelOnly="1" fieldPosition="0">
        <references count="3">
          <reference field="71" count="1" selected="0">
            <x v="12"/>
          </reference>
          <reference field="72" count="1" selected="0">
            <x v="8"/>
          </reference>
          <reference field="74" count="2">
            <x v="0"/>
            <x v="2"/>
          </reference>
        </references>
      </pivotArea>
    </format>
    <format dxfId="1435">
      <pivotArea dataOnly="0" labelOnly="1" fieldPosition="0">
        <references count="3">
          <reference field="71" count="1" selected="0">
            <x v="13"/>
          </reference>
          <reference field="72" count="1" selected="0">
            <x v="9"/>
          </reference>
          <reference field="74" count="2">
            <x v="0"/>
            <x v="1"/>
          </reference>
        </references>
      </pivotArea>
    </format>
    <format dxfId="1434">
      <pivotArea dataOnly="0" labelOnly="1" fieldPosition="0">
        <references count="3">
          <reference field="71" count="1" selected="0">
            <x v="14"/>
          </reference>
          <reference field="72" count="1" selected="0">
            <x v="0"/>
          </reference>
          <reference field="74" count="2">
            <x v="0"/>
            <x v="1"/>
          </reference>
        </references>
      </pivotArea>
    </format>
    <format dxfId="1433">
      <pivotArea dataOnly="0" labelOnly="1" fieldPosition="0">
        <references count="3">
          <reference field="71" count="1" selected="0">
            <x v="16"/>
          </reference>
          <reference field="72" count="1" selected="0">
            <x v="4"/>
          </reference>
          <reference field="74" count="2">
            <x v="0"/>
            <x v="1"/>
          </reference>
        </references>
      </pivotArea>
    </format>
    <format dxfId="1432">
      <pivotArea dataOnly="0" labelOnly="1" fieldPosition="0">
        <references count="3">
          <reference field="71" count="1" selected="0">
            <x v="17"/>
          </reference>
          <reference field="72" count="1" selected="0">
            <x v="0"/>
          </reference>
          <reference field="74" count="2">
            <x v="0"/>
            <x v="2"/>
          </reference>
        </references>
      </pivotArea>
    </format>
    <format dxfId="1431">
      <pivotArea dataOnly="0" labelOnly="1" fieldPosition="0">
        <references count="3">
          <reference field="71" count="1" selected="0">
            <x v="19"/>
          </reference>
          <reference field="72" count="1" selected="0">
            <x v="0"/>
          </reference>
          <reference field="74" count="2">
            <x v="0"/>
            <x v="2"/>
          </reference>
        </references>
      </pivotArea>
    </format>
    <format dxfId="1430">
      <pivotArea dataOnly="0" labelOnly="1" fieldPosition="0">
        <references count="3">
          <reference field="71" count="1" selected="0">
            <x v="20"/>
          </reference>
          <reference field="72" count="1" selected="0">
            <x v="5"/>
          </reference>
          <reference field="74" count="2">
            <x v="0"/>
            <x v="1"/>
          </reference>
        </references>
      </pivotArea>
    </format>
    <format dxfId="1429">
      <pivotArea dataOnly="0" labelOnly="1" fieldPosition="0">
        <references count="3">
          <reference field="71" count="1" selected="0">
            <x v="22"/>
          </reference>
          <reference field="72" count="1" selected="0">
            <x v="0"/>
          </reference>
          <reference field="74" count="2">
            <x v="0"/>
            <x v="2"/>
          </reference>
        </references>
      </pivotArea>
    </format>
    <format dxfId="1428">
      <pivotArea dataOnly="0" labelOnly="1" fieldPosition="0">
        <references count="3">
          <reference field="71" count="1" selected="0">
            <x v="23"/>
          </reference>
          <reference field="72" count="1" selected="0">
            <x v="2"/>
          </reference>
          <reference field="74" count="2">
            <x v="0"/>
            <x v="2"/>
          </reference>
        </references>
      </pivotArea>
    </format>
    <format dxfId="1427">
      <pivotArea dataOnly="0" labelOnly="1" fieldPosition="0">
        <references count="3">
          <reference field="71" count="1" selected="0">
            <x v="24"/>
          </reference>
          <reference field="72" count="1" selected="0">
            <x v="5"/>
          </reference>
          <reference field="74" count="2">
            <x v="0"/>
            <x v="1"/>
          </reference>
        </references>
      </pivotArea>
    </format>
    <format dxfId="1426">
      <pivotArea dataOnly="0" labelOnly="1" fieldPosition="0">
        <references count="3">
          <reference field="71" count="1" selected="0">
            <x v="26"/>
          </reference>
          <reference field="72" count="1" selected="0">
            <x v="5"/>
          </reference>
          <reference field="74" count="2">
            <x v="0"/>
            <x v="2"/>
          </reference>
        </references>
      </pivotArea>
    </format>
    <format dxfId="1425">
      <pivotArea dataOnly="0" labelOnly="1" fieldPosition="0">
        <references count="3">
          <reference field="71" count="1" selected="0">
            <x v="28"/>
          </reference>
          <reference field="72" count="1" selected="0">
            <x v="5"/>
          </reference>
          <reference field="74" count="2">
            <x v="0"/>
            <x v="1"/>
          </reference>
        </references>
      </pivotArea>
    </format>
    <format dxfId="1424">
      <pivotArea dataOnly="0" labelOnly="1" fieldPosition="0">
        <references count="3">
          <reference field="71" count="1" selected="0">
            <x v="29"/>
          </reference>
          <reference field="72" count="1" selected="0">
            <x v="5"/>
          </reference>
          <reference field="74" count="2">
            <x v="0"/>
            <x v="1"/>
          </reference>
        </references>
      </pivotArea>
    </format>
    <format dxfId="1423">
      <pivotArea dataOnly="0" labelOnly="1" fieldPosition="0">
        <references count="3">
          <reference field="71" count="1" selected="0">
            <x v="31"/>
          </reference>
          <reference field="72" count="1" selected="0">
            <x v="5"/>
          </reference>
          <reference field="74" count="2">
            <x v="0"/>
            <x v="1"/>
          </reference>
        </references>
      </pivotArea>
    </format>
    <format dxfId="1422">
      <pivotArea dataOnly="0" labelOnly="1" fieldPosition="0">
        <references count="3">
          <reference field="71" count="1" selected="0">
            <x v="32"/>
          </reference>
          <reference field="72" count="1" selected="0">
            <x v="6"/>
          </reference>
          <reference field="74" count="2">
            <x v="0"/>
            <x v="1"/>
          </reference>
        </references>
      </pivotArea>
    </format>
    <format dxfId="1421">
      <pivotArea dataOnly="0" labelOnly="1" fieldPosition="0">
        <references count="3">
          <reference field="71" count="1" selected="0">
            <x v="34"/>
          </reference>
          <reference field="72" count="1" selected="0">
            <x v="3"/>
          </reference>
          <reference field="74" count="2">
            <x v="0"/>
            <x v="2"/>
          </reference>
        </references>
      </pivotArea>
    </format>
    <format dxfId="1420">
      <pivotArea dataOnly="0" labelOnly="1" fieldPosition="0">
        <references count="3">
          <reference field="71" count="1" selected="0">
            <x v="35"/>
          </reference>
          <reference field="72" count="1" selected="0">
            <x v="0"/>
          </reference>
          <reference field="74" count="1">
            <x v="1"/>
          </reference>
        </references>
      </pivotArea>
    </format>
    <format dxfId="1419">
      <pivotArea dataOnly="0" labelOnly="1" fieldPosition="0">
        <references count="3">
          <reference field="71" count="1" selected="0">
            <x v="36"/>
          </reference>
          <reference field="72" count="1" selected="0">
            <x v="9"/>
          </reference>
          <reference field="74" count="2">
            <x v="0"/>
            <x v="2"/>
          </reference>
        </references>
      </pivotArea>
    </format>
    <format dxfId="1418">
      <pivotArea dataOnly="0" labelOnly="1" fieldPosition="0">
        <references count="3">
          <reference field="71" count="1" selected="0">
            <x v="37"/>
          </reference>
          <reference field="72" count="1" selected="0">
            <x v="1"/>
          </reference>
          <reference field="74" count="2">
            <x v="0"/>
            <x v="1"/>
          </reference>
        </references>
      </pivotArea>
    </format>
    <format dxfId="1417">
      <pivotArea dataOnly="0" labelOnly="1" fieldPosition="0">
        <references count="3">
          <reference field="71" count="1" selected="0">
            <x v="38"/>
          </reference>
          <reference field="72" count="1" selected="0">
            <x v="2"/>
          </reference>
          <reference field="74" count="2">
            <x v="0"/>
            <x v="2"/>
          </reference>
        </references>
      </pivotArea>
    </format>
    <format dxfId="1416">
      <pivotArea dataOnly="0" labelOnly="1" fieldPosition="0">
        <references count="3">
          <reference field="71" count="1" selected="0">
            <x v="39"/>
          </reference>
          <reference field="72" count="1" selected="0">
            <x v="5"/>
          </reference>
          <reference field="74" count="2">
            <x v="0"/>
            <x v="1"/>
          </reference>
        </references>
      </pivotArea>
    </format>
    <format dxfId="1415">
      <pivotArea dataOnly="0" labelOnly="1" fieldPosition="0">
        <references count="3">
          <reference field="71" count="1" selected="0">
            <x v="40"/>
          </reference>
          <reference field="72" count="1" selected="0">
            <x v="9"/>
          </reference>
          <reference field="74" count="2">
            <x v="0"/>
            <x v="1"/>
          </reference>
        </references>
      </pivotArea>
    </format>
    <format dxfId="1414">
      <pivotArea dataOnly="0" labelOnly="1" fieldPosition="0">
        <references count="3">
          <reference field="71" count="1" selected="0">
            <x v="41"/>
          </reference>
          <reference field="72" count="1" selected="0">
            <x v="9"/>
          </reference>
          <reference field="74" count="2">
            <x v="0"/>
            <x v="2"/>
          </reference>
        </references>
      </pivotArea>
    </format>
    <format dxfId="1413">
      <pivotArea dataOnly="0" labelOnly="1" fieldPosition="0">
        <references count="3">
          <reference field="71" count="1" selected="0">
            <x v="42"/>
          </reference>
          <reference field="72" count="1" selected="0">
            <x v="5"/>
          </reference>
          <reference field="74" count="2">
            <x v="0"/>
            <x v="1"/>
          </reference>
        </references>
      </pivotArea>
    </format>
    <format dxfId="1412">
      <pivotArea dataOnly="0" labelOnly="1" fieldPosition="0">
        <references count="3">
          <reference field="71" count="1" selected="0">
            <x v="43"/>
          </reference>
          <reference field="72" count="1" selected="0">
            <x v="5"/>
          </reference>
          <reference field="74" count="2">
            <x v="0"/>
            <x v="2"/>
          </reference>
        </references>
      </pivotArea>
    </format>
    <format dxfId="1411">
      <pivotArea dataOnly="0" labelOnly="1" fieldPosition="0">
        <references count="3">
          <reference field="71" count="1" selected="0">
            <x v="44"/>
          </reference>
          <reference field="72" count="1" selected="0">
            <x v="5"/>
          </reference>
          <reference field="74" count="2">
            <x v="0"/>
            <x v="1"/>
          </reference>
        </references>
      </pivotArea>
    </format>
    <format dxfId="1410">
      <pivotArea dataOnly="0" labelOnly="1" fieldPosition="0">
        <references count="3">
          <reference field="71" count="1" selected="0">
            <x v="45"/>
          </reference>
          <reference field="72" count="1" selected="0">
            <x v="4"/>
          </reference>
          <reference field="74" count="2">
            <x v="0"/>
            <x v="1"/>
          </reference>
        </references>
      </pivotArea>
    </format>
    <format dxfId="1409">
      <pivotArea dataOnly="0" labelOnly="1" fieldPosition="0">
        <references count="3">
          <reference field="71" count="1" selected="0">
            <x v="46"/>
          </reference>
          <reference field="72" count="1" selected="0">
            <x v="4"/>
          </reference>
          <reference field="74" count="2">
            <x v="0"/>
            <x v="2"/>
          </reference>
        </references>
      </pivotArea>
    </format>
    <format dxfId="1408">
      <pivotArea dataOnly="0" labelOnly="1" fieldPosition="0">
        <references count="3">
          <reference field="71" count="1" selected="0">
            <x v="47"/>
          </reference>
          <reference field="72" count="1" selected="0">
            <x v="7"/>
          </reference>
          <reference field="74" count="2">
            <x v="0"/>
            <x v="1"/>
          </reference>
        </references>
      </pivotArea>
    </format>
    <format dxfId="1407">
      <pivotArea dataOnly="0" labelOnly="1" fieldPosition="0">
        <references count="3">
          <reference field="71" count="1" selected="0">
            <x v="50"/>
          </reference>
          <reference field="72" count="1" selected="0">
            <x v="3"/>
          </reference>
          <reference field="74" count="2">
            <x v="0"/>
            <x v="2"/>
          </reference>
        </references>
      </pivotArea>
    </format>
    <format dxfId="1406">
      <pivotArea dataOnly="0" labelOnly="1" fieldPosition="0">
        <references count="3">
          <reference field="71" count="1" selected="0">
            <x v="51"/>
          </reference>
          <reference field="72" count="1" selected="0">
            <x v="7"/>
          </reference>
          <reference field="74" count="2">
            <x v="0"/>
            <x v="1"/>
          </reference>
        </references>
      </pivotArea>
    </format>
    <format dxfId="1405">
      <pivotArea dataOnly="0" labelOnly="1" fieldPosition="0">
        <references count="3">
          <reference field="71" count="1" selected="0">
            <x v="52"/>
          </reference>
          <reference field="72" count="1" selected="0">
            <x v="1"/>
          </reference>
          <reference field="74" count="2">
            <x v="0"/>
            <x v="1"/>
          </reference>
        </references>
      </pivotArea>
    </format>
    <format dxfId="1404">
      <pivotArea dataOnly="0" labelOnly="1" fieldPosition="0">
        <references count="3">
          <reference field="71" count="1" selected="0">
            <x v="53"/>
          </reference>
          <reference field="72" count="1" selected="0">
            <x v="1"/>
          </reference>
          <reference field="74" count="1">
            <x v="2"/>
          </reference>
        </references>
      </pivotArea>
    </format>
    <format dxfId="1403">
      <pivotArea dataOnly="0" labelOnly="1" fieldPosition="0">
        <references count="3">
          <reference field="71" count="1" selected="0">
            <x v="54"/>
          </reference>
          <reference field="72" count="1" selected="0">
            <x v="7"/>
          </reference>
          <reference field="74" count="2">
            <x v="0"/>
            <x v="1"/>
          </reference>
        </references>
      </pivotArea>
    </format>
    <format dxfId="1402">
      <pivotArea dataOnly="0" labelOnly="1" fieldPosition="0">
        <references count="3">
          <reference field="71" count="1" selected="0">
            <x v="55"/>
          </reference>
          <reference field="72" count="1" selected="0">
            <x v="8"/>
          </reference>
          <reference field="74" count="1">
            <x v="2"/>
          </reference>
        </references>
      </pivotArea>
    </format>
    <format dxfId="1401">
      <pivotArea dataOnly="0" labelOnly="1" fieldPosition="0">
        <references count="3">
          <reference field="71" count="1" selected="0">
            <x v="56"/>
          </reference>
          <reference field="72" count="1" selected="0">
            <x v="9"/>
          </reference>
          <reference field="74" count="2">
            <x v="0"/>
            <x v="2"/>
          </reference>
        </references>
      </pivotArea>
    </format>
    <format dxfId="1400">
      <pivotArea dataOnly="0" labelOnly="1" fieldPosition="0">
        <references count="3">
          <reference field="71" count="1" selected="0">
            <x v="57"/>
          </reference>
          <reference field="72" count="1" selected="0">
            <x v="8"/>
          </reference>
          <reference field="74" count="2">
            <x v="0"/>
            <x v="1"/>
          </reference>
        </references>
      </pivotArea>
    </format>
    <format dxfId="1399">
      <pivotArea dataOnly="0" labelOnly="1" fieldPosition="0">
        <references count="3">
          <reference field="71" count="1" selected="0">
            <x v="58"/>
          </reference>
          <reference field="72" count="1" selected="0">
            <x v="8"/>
          </reference>
          <reference field="74" count="2">
            <x v="0"/>
            <x v="2"/>
          </reference>
        </references>
      </pivotArea>
    </format>
    <format dxfId="1398">
      <pivotArea dataOnly="0" labelOnly="1" fieldPosition="0">
        <references count="3">
          <reference field="71" count="1" selected="0">
            <x v="59"/>
          </reference>
          <reference field="72" count="1" selected="0">
            <x v="7"/>
          </reference>
          <reference field="74" count="2">
            <x v="0"/>
            <x v="2"/>
          </reference>
        </references>
      </pivotArea>
    </format>
    <format dxfId="1397">
      <pivotArea dataOnly="0" labelOnly="1" fieldPosition="0">
        <references count="3">
          <reference field="71" count="1" selected="0">
            <x v="61"/>
          </reference>
          <reference field="72" count="1" selected="0">
            <x v="6"/>
          </reference>
          <reference field="74" count="2">
            <x v="0"/>
            <x v="1"/>
          </reference>
        </references>
      </pivotArea>
    </format>
    <format dxfId="1396">
      <pivotArea dataOnly="0" labelOnly="1" fieldPosition="0">
        <references count="3">
          <reference field="71" count="1" selected="0">
            <x v="62"/>
          </reference>
          <reference field="72" count="1" selected="0">
            <x v="8"/>
          </reference>
          <reference field="74" count="2">
            <x v="0"/>
            <x v="1"/>
          </reference>
        </references>
      </pivotArea>
    </format>
    <format dxfId="1395">
      <pivotArea dataOnly="0" labelOnly="1" fieldPosition="0">
        <references count="3">
          <reference field="71" count="1" selected="0">
            <x v="64"/>
          </reference>
          <reference field="72" count="1" selected="0">
            <x v="7"/>
          </reference>
          <reference field="74" count="2">
            <x v="0"/>
            <x v="1"/>
          </reference>
        </references>
      </pivotArea>
    </format>
    <format dxfId="1394">
      <pivotArea dataOnly="0" labelOnly="1" fieldPosition="0">
        <references count="3">
          <reference field="71" count="1" selected="0">
            <x v="65"/>
          </reference>
          <reference field="72" count="1" selected="0">
            <x v="1"/>
          </reference>
          <reference field="74" count="2">
            <x v="0"/>
            <x v="1"/>
          </reference>
        </references>
      </pivotArea>
    </format>
    <format dxfId="1393">
      <pivotArea dataOnly="0" labelOnly="1" fieldPosition="0">
        <references count="3">
          <reference field="71" count="1" selected="0">
            <x v="67"/>
          </reference>
          <reference field="72" count="1" selected="0">
            <x v="3"/>
          </reference>
          <reference field="74" count="2">
            <x v="0"/>
            <x v="2"/>
          </reference>
        </references>
      </pivotArea>
    </format>
    <format dxfId="1392">
      <pivotArea dataOnly="0" labelOnly="1" fieldPosition="0">
        <references count="3">
          <reference field="71" count="1" selected="0">
            <x v="71"/>
          </reference>
          <reference field="72" count="1" selected="0">
            <x v="4"/>
          </reference>
          <reference field="74" count="2">
            <x v="0"/>
            <x v="1"/>
          </reference>
        </references>
      </pivotArea>
    </format>
    <format dxfId="1391">
      <pivotArea dataOnly="0" labelOnly="1" fieldPosition="0">
        <references count="3">
          <reference field="71" count="1" selected="0">
            <x v="87"/>
          </reference>
          <reference field="72" count="1" selected="0">
            <x v="7"/>
          </reference>
          <reference field="74" count="2">
            <x v="0"/>
            <x v="2"/>
          </reference>
        </references>
      </pivotArea>
    </format>
    <format dxfId="1390">
      <pivotArea dataOnly="0" labelOnly="1" fieldPosition="0">
        <references count="3">
          <reference field="71" count="1" selected="0">
            <x v="89"/>
          </reference>
          <reference field="72" count="1" selected="0">
            <x v="8"/>
          </reference>
          <reference field="74" count="2">
            <x v="0"/>
            <x v="2"/>
          </reference>
        </references>
      </pivotArea>
    </format>
    <format dxfId="1389">
      <pivotArea dataOnly="0" labelOnly="1" fieldPosition="0">
        <references count="3">
          <reference field="71" count="1" selected="0">
            <x v="90"/>
          </reference>
          <reference field="72" count="1" selected="0">
            <x v="7"/>
          </reference>
          <reference field="74" count="2">
            <x v="0"/>
            <x v="1"/>
          </reference>
        </references>
      </pivotArea>
    </format>
    <format dxfId="1388">
      <pivotArea dataOnly="0" labelOnly="1" fieldPosition="0">
        <references count="3">
          <reference field="71" count="1" selected="0">
            <x v="91"/>
          </reference>
          <reference field="72" count="1" selected="0">
            <x v="5"/>
          </reference>
          <reference field="74" count="2">
            <x v="0"/>
            <x v="1"/>
          </reference>
        </references>
      </pivotArea>
    </format>
    <format dxfId="1387">
      <pivotArea dataOnly="0" labelOnly="1" fieldPosition="0">
        <references count="3">
          <reference field="71" count="1" selected="0">
            <x v="92"/>
          </reference>
          <reference field="72" count="1" selected="0">
            <x v="9"/>
          </reference>
          <reference field="74" count="2">
            <x v="0"/>
            <x v="1"/>
          </reference>
        </references>
      </pivotArea>
    </format>
    <format dxfId="1386">
      <pivotArea dataOnly="0" labelOnly="1" fieldPosition="0">
        <references count="3">
          <reference field="71" count="1" selected="0">
            <x v="93"/>
          </reference>
          <reference field="72" count="1" selected="0">
            <x v="2"/>
          </reference>
          <reference field="74" count="2">
            <x v="0"/>
            <x v="2"/>
          </reference>
        </references>
      </pivotArea>
    </format>
    <format dxfId="1385">
      <pivotArea dataOnly="0" labelOnly="1" fieldPosition="0">
        <references count="3">
          <reference field="71" count="1" selected="0">
            <x v="94"/>
          </reference>
          <reference field="72" count="1" selected="0">
            <x v="4"/>
          </reference>
          <reference field="74" count="2">
            <x v="0"/>
            <x v="1"/>
          </reference>
        </references>
      </pivotArea>
    </format>
    <format dxfId="1384">
      <pivotArea dataOnly="0" labelOnly="1" fieldPosition="0">
        <references count="3">
          <reference field="71" count="1" selected="0">
            <x v="95"/>
          </reference>
          <reference field="72" count="1" selected="0">
            <x v="5"/>
          </reference>
          <reference field="74" count="1">
            <x v="2"/>
          </reference>
        </references>
      </pivotArea>
    </format>
    <format dxfId="1383">
      <pivotArea dataOnly="0" labelOnly="1" fieldPosition="0">
        <references count="3">
          <reference field="71" count="1" selected="0">
            <x v="96"/>
          </reference>
          <reference field="72" count="1" selected="0">
            <x v="7"/>
          </reference>
          <reference field="74" count="2">
            <x v="0"/>
            <x v="2"/>
          </reference>
        </references>
      </pivotArea>
    </format>
    <format dxfId="1382">
      <pivotArea dataOnly="0" labelOnly="1" fieldPosition="0">
        <references count="3">
          <reference field="71" count="1" selected="0">
            <x v="97"/>
          </reference>
          <reference field="72" count="1" selected="0">
            <x v="5"/>
          </reference>
          <reference field="74" count="2">
            <x v="0"/>
            <x v="1"/>
          </reference>
        </references>
      </pivotArea>
    </format>
    <format dxfId="1381">
      <pivotArea dataOnly="0" labelOnly="1" fieldPosition="0">
        <references count="3">
          <reference field="71" count="1" selected="0">
            <x v="98"/>
          </reference>
          <reference field="72" count="1" selected="0">
            <x v="5"/>
          </reference>
          <reference field="74" count="2">
            <x v="0"/>
            <x v="1"/>
          </reference>
        </references>
      </pivotArea>
    </format>
    <format dxfId="1380">
      <pivotArea dataOnly="0" labelOnly="1" fieldPosition="0">
        <references count="3">
          <reference field="71" count="1" selected="0">
            <x v="99"/>
          </reference>
          <reference field="72" count="1" selected="0">
            <x v="4"/>
          </reference>
          <reference field="74" count="2">
            <x v="0"/>
            <x v="1"/>
          </reference>
        </references>
      </pivotArea>
    </format>
    <format dxfId="1379">
      <pivotArea dataOnly="0" labelOnly="1" fieldPosition="0">
        <references count="3">
          <reference field="71" count="1" selected="0">
            <x v="101"/>
          </reference>
          <reference field="72" count="1" selected="0">
            <x v="8"/>
          </reference>
          <reference field="74" count="2">
            <x v="0"/>
            <x v="2"/>
          </reference>
        </references>
      </pivotArea>
    </format>
    <format dxfId="1378">
      <pivotArea dataOnly="0" labelOnly="1" fieldPosition="0">
        <references count="3">
          <reference field="71" count="1" selected="0">
            <x v="102"/>
          </reference>
          <reference field="72" count="1" selected="0">
            <x v="0"/>
          </reference>
          <reference field="74" count="2">
            <x v="0"/>
            <x v="1"/>
          </reference>
        </references>
      </pivotArea>
    </format>
    <format dxfId="1377">
      <pivotArea dataOnly="0" labelOnly="1" fieldPosition="0">
        <references count="3">
          <reference field="71" count="1" selected="0">
            <x v="104"/>
          </reference>
          <reference field="72" count="1" selected="0">
            <x v="1"/>
          </reference>
          <reference field="74" count="2">
            <x v="0"/>
            <x v="1"/>
          </reference>
        </references>
      </pivotArea>
    </format>
    <format dxfId="1376">
      <pivotArea dataOnly="0" labelOnly="1" fieldPosition="0">
        <references count="3">
          <reference field="71" count="1" selected="0">
            <x v="106"/>
          </reference>
          <reference field="72" count="1" selected="0">
            <x v="7"/>
          </reference>
          <reference field="74" count="2">
            <x v="0"/>
            <x v="1"/>
          </reference>
        </references>
      </pivotArea>
    </format>
    <format dxfId="1375">
      <pivotArea dataOnly="0" labelOnly="1" fieldPosition="0">
        <references count="3">
          <reference field="71" count="1" selected="0">
            <x v="107"/>
          </reference>
          <reference field="72" count="1" selected="0">
            <x v="6"/>
          </reference>
          <reference field="74" count="2">
            <x v="0"/>
            <x v="1"/>
          </reference>
        </references>
      </pivotArea>
    </format>
    <format dxfId="1374">
      <pivotArea dataOnly="0" labelOnly="1" fieldPosition="0">
        <references count="3">
          <reference field="71" count="1" selected="0">
            <x v="108"/>
          </reference>
          <reference field="72" count="1" selected="0">
            <x v="2"/>
          </reference>
          <reference field="74" count="1">
            <x v="2"/>
          </reference>
        </references>
      </pivotArea>
    </format>
    <format dxfId="1373">
      <pivotArea dataOnly="0" labelOnly="1" fieldPosition="0">
        <references count="3">
          <reference field="71" count="1" selected="0">
            <x v="109"/>
          </reference>
          <reference field="72" count="1" selected="0">
            <x v="6"/>
          </reference>
          <reference field="74" count="2">
            <x v="0"/>
            <x v="1"/>
          </reference>
        </references>
      </pivotArea>
    </format>
    <format dxfId="1372">
      <pivotArea dataOnly="0" labelOnly="1" fieldPosition="0">
        <references count="3">
          <reference field="71" count="1" selected="0">
            <x v="110"/>
          </reference>
          <reference field="72" count="1" selected="0">
            <x v="7"/>
          </reference>
          <reference field="74" count="2">
            <x v="0"/>
            <x v="1"/>
          </reference>
        </references>
      </pivotArea>
    </format>
    <format dxfId="1371">
      <pivotArea dataOnly="0" labelOnly="1" fieldPosition="0">
        <references count="3">
          <reference field="71" count="1" selected="0">
            <x v="111"/>
          </reference>
          <reference field="72" count="1" selected="0">
            <x v="2"/>
          </reference>
          <reference field="74" count="2">
            <x v="0"/>
            <x v="2"/>
          </reference>
        </references>
      </pivotArea>
    </format>
    <format dxfId="1370">
      <pivotArea dataOnly="0" labelOnly="1" fieldPosition="0">
        <references count="3">
          <reference field="71" count="1" selected="0">
            <x v="113"/>
          </reference>
          <reference field="72" count="1" selected="0">
            <x v="1"/>
          </reference>
          <reference field="74" count="2">
            <x v="0"/>
            <x v="1"/>
          </reference>
        </references>
      </pivotArea>
    </format>
    <format dxfId="1369">
      <pivotArea dataOnly="0" labelOnly="1" fieldPosition="0">
        <references count="3">
          <reference field="71" count="1" selected="0">
            <x v="114"/>
          </reference>
          <reference field="72" count="1" selected="0">
            <x v="3"/>
          </reference>
          <reference field="74" count="2">
            <x v="0"/>
            <x v="2"/>
          </reference>
        </references>
      </pivotArea>
    </format>
    <format dxfId="1368">
      <pivotArea dataOnly="0" labelOnly="1" fieldPosition="0">
        <references count="3">
          <reference field="71" count="1" selected="0">
            <x v="116"/>
          </reference>
          <reference field="72" count="1" selected="0">
            <x v="7"/>
          </reference>
          <reference field="74" count="2">
            <x v="0"/>
            <x v="1"/>
          </reference>
        </references>
      </pivotArea>
    </format>
    <format dxfId="1367">
      <pivotArea dataOnly="0" labelOnly="1" fieldPosition="0">
        <references count="3">
          <reference field="71" count="1" selected="0">
            <x v="117"/>
          </reference>
          <reference field="72" count="1" selected="0">
            <x v="0"/>
          </reference>
          <reference field="74" count="2">
            <x v="0"/>
            <x v="2"/>
          </reference>
        </references>
      </pivotArea>
    </format>
    <format dxfId="1366">
      <pivotArea dataOnly="0" labelOnly="1" fieldPosition="0">
        <references count="3">
          <reference field="71" count="1" selected="0">
            <x v="118"/>
          </reference>
          <reference field="72" count="1" selected="0">
            <x v="6"/>
          </reference>
          <reference field="74" count="1">
            <x v="0"/>
          </reference>
        </references>
      </pivotArea>
    </format>
    <format dxfId="1365">
      <pivotArea dataOnly="0" labelOnly="1" fieldPosition="0">
        <references count="3">
          <reference field="71" count="1" selected="0">
            <x v="119"/>
          </reference>
          <reference field="72" count="1" selected="0">
            <x v="1"/>
          </reference>
          <reference field="74" count="1">
            <x v="1"/>
          </reference>
        </references>
      </pivotArea>
    </format>
    <format dxfId="1364">
      <pivotArea dataOnly="0" labelOnly="1" fieldPosition="0">
        <references count="3">
          <reference field="71" count="1" selected="0">
            <x v="120"/>
          </reference>
          <reference field="72" count="1" selected="0">
            <x v="3"/>
          </reference>
          <reference field="74" count="2">
            <x v="0"/>
            <x v="2"/>
          </reference>
        </references>
      </pivotArea>
    </format>
    <format dxfId="1363">
      <pivotArea dataOnly="0" labelOnly="1" fieldPosition="0">
        <references count="3">
          <reference field="71" count="1" selected="0">
            <x v="122"/>
          </reference>
          <reference field="72" count="1" selected="0">
            <x v="1"/>
          </reference>
          <reference field="74" count="2">
            <x v="0"/>
            <x v="1"/>
          </reference>
        </references>
      </pivotArea>
    </format>
    <format dxfId="1362">
      <pivotArea dataOnly="0" labelOnly="1" fieldPosition="0">
        <references count="3">
          <reference field="71" count="1" selected="0">
            <x v="123"/>
          </reference>
          <reference field="72" count="1" selected="0">
            <x v="4"/>
          </reference>
          <reference field="74" count="2">
            <x v="0"/>
            <x v="1"/>
          </reference>
        </references>
      </pivotArea>
    </format>
    <format dxfId="1361">
      <pivotArea dataOnly="0" labelOnly="1" fieldPosition="0">
        <references count="4">
          <reference field="8" count="1">
            <x v="1"/>
          </reference>
          <reference field="71" count="1" selected="0">
            <x v="0"/>
          </reference>
          <reference field="72" count="1" selected="0">
            <x v="7"/>
          </reference>
          <reference field="74" count="1" selected="0">
            <x v="0"/>
          </reference>
        </references>
      </pivotArea>
    </format>
    <format dxfId="1360">
      <pivotArea dataOnly="0" labelOnly="1" fieldPosition="0">
        <references count="4">
          <reference field="8" count="1">
            <x v="2"/>
          </reference>
          <reference field="71" count="1" selected="0">
            <x v="0"/>
          </reference>
          <reference field="72" count="1" selected="0">
            <x v="7"/>
          </reference>
          <reference field="74" count="1" selected="0">
            <x v="1"/>
          </reference>
        </references>
      </pivotArea>
    </format>
    <format dxfId="1359">
      <pivotArea dataOnly="0" labelOnly="1" fieldPosition="0">
        <references count="4">
          <reference field="8" count="1">
            <x v="5"/>
          </reference>
          <reference field="71" count="1" selected="0">
            <x v="1"/>
          </reference>
          <reference field="72" count="1" selected="0">
            <x v="1"/>
          </reference>
          <reference field="74" count="1" selected="0">
            <x v="2"/>
          </reference>
        </references>
      </pivotArea>
    </format>
    <format dxfId="1358">
      <pivotArea dataOnly="0" labelOnly="1" fieldPosition="0">
        <references count="4">
          <reference field="8" count="1">
            <x v="5"/>
          </reference>
          <reference field="71" count="1" selected="0">
            <x v="2"/>
          </reference>
          <reference field="72" count="1" selected="0">
            <x v="6"/>
          </reference>
          <reference field="74" count="1" selected="0">
            <x v="0"/>
          </reference>
        </references>
      </pivotArea>
    </format>
    <format dxfId="1357">
      <pivotArea dataOnly="0" labelOnly="1" fieldPosition="0">
        <references count="4">
          <reference field="8" count="1">
            <x v="3"/>
          </reference>
          <reference field="71" count="1" selected="0">
            <x v="3"/>
          </reference>
          <reference field="72" count="1" selected="0">
            <x v="8"/>
          </reference>
          <reference field="74" count="1" selected="0">
            <x v="0"/>
          </reference>
        </references>
      </pivotArea>
    </format>
    <format dxfId="1356">
      <pivotArea dataOnly="0" labelOnly="1" fieldPosition="0">
        <references count="4">
          <reference field="8" count="1">
            <x v="3"/>
          </reference>
          <reference field="71" count="1" selected="0">
            <x v="3"/>
          </reference>
          <reference field="72" count="1" selected="0">
            <x v="8"/>
          </reference>
          <reference field="74" count="1" selected="0">
            <x v="2"/>
          </reference>
        </references>
      </pivotArea>
    </format>
    <format dxfId="1355">
      <pivotArea dataOnly="0" labelOnly="1" fieldPosition="0">
        <references count="4">
          <reference field="8" count="1">
            <x v="1"/>
          </reference>
          <reference field="71" count="1" selected="0">
            <x v="4"/>
          </reference>
          <reference field="72" count="1" selected="0">
            <x v="1"/>
          </reference>
          <reference field="74" count="1" selected="0">
            <x v="2"/>
          </reference>
        </references>
      </pivotArea>
    </format>
    <format dxfId="1354">
      <pivotArea dataOnly="0" labelOnly="1" fieldPosition="0">
        <references count="4">
          <reference field="8" count="2">
            <x v="1"/>
            <x v="3"/>
          </reference>
          <reference field="71" count="1" selected="0">
            <x v="5"/>
          </reference>
          <reference field="72" count="1" selected="0">
            <x v="1"/>
          </reference>
          <reference field="74" count="1" selected="0">
            <x v="0"/>
          </reference>
        </references>
      </pivotArea>
    </format>
    <format dxfId="1353">
      <pivotArea dataOnly="0" labelOnly="1" fieldPosition="0">
        <references count="4">
          <reference field="8" count="2">
            <x v="1"/>
            <x v="3"/>
          </reference>
          <reference field="71" count="1" selected="0">
            <x v="5"/>
          </reference>
          <reference field="72" count="1" selected="0">
            <x v="1"/>
          </reference>
          <reference field="74" count="1" selected="0">
            <x v="1"/>
          </reference>
        </references>
      </pivotArea>
    </format>
    <format dxfId="1352">
      <pivotArea dataOnly="0" labelOnly="1" fieldPosition="0">
        <references count="4">
          <reference field="8" count="1">
            <x v="0"/>
          </reference>
          <reference field="71" count="1" selected="0">
            <x v="6"/>
          </reference>
          <reference field="72" count="1" selected="0">
            <x v="4"/>
          </reference>
          <reference field="74" count="1" selected="0">
            <x v="0"/>
          </reference>
        </references>
      </pivotArea>
    </format>
    <format dxfId="1351">
      <pivotArea dataOnly="0" labelOnly="1" fieldPosition="0">
        <references count="4">
          <reference field="8" count="1">
            <x v="0"/>
          </reference>
          <reference field="71" count="1" selected="0">
            <x v="6"/>
          </reference>
          <reference field="72" count="1" selected="0">
            <x v="4"/>
          </reference>
          <reference field="74" count="1" selected="0">
            <x v="1"/>
          </reference>
        </references>
      </pivotArea>
    </format>
    <format dxfId="1350">
      <pivotArea dataOnly="0" labelOnly="1" fieldPosition="0">
        <references count="4">
          <reference field="8" count="1">
            <x v="1"/>
          </reference>
          <reference field="71" count="1" selected="0">
            <x v="7"/>
          </reference>
          <reference field="72" count="1" selected="0">
            <x v="1"/>
          </reference>
          <reference field="74" count="1" selected="0">
            <x v="0"/>
          </reference>
        </references>
      </pivotArea>
    </format>
    <format dxfId="1349">
      <pivotArea dataOnly="0" labelOnly="1" fieldPosition="0">
        <references count="4">
          <reference field="8" count="1">
            <x v="1"/>
          </reference>
          <reference field="71" count="1" selected="0">
            <x v="7"/>
          </reference>
          <reference field="72" count="1" selected="0">
            <x v="1"/>
          </reference>
          <reference field="74" count="1" selected="0">
            <x v="1"/>
          </reference>
        </references>
      </pivotArea>
    </format>
    <format dxfId="1348">
      <pivotArea dataOnly="0" labelOnly="1" fieldPosition="0">
        <references count="4">
          <reference field="8" count="1">
            <x v="5"/>
          </reference>
          <reference field="71" count="1" selected="0">
            <x v="8"/>
          </reference>
          <reference field="72" count="1" selected="0">
            <x v="5"/>
          </reference>
          <reference field="74" count="1" selected="0">
            <x v="2"/>
          </reference>
        </references>
      </pivotArea>
    </format>
    <format dxfId="1347">
      <pivotArea dataOnly="0" labelOnly="1" fieldPosition="0">
        <references count="4">
          <reference field="8" count="2">
            <x v="0"/>
            <x v="1"/>
          </reference>
          <reference field="71" count="1" selected="0">
            <x v="9"/>
          </reference>
          <reference field="72" count="1" selected="0">
            <x v="0"/>
          </reference>
          <reference field="74" count="1" selected="0">
            <x v="0"/>
          </reference>
        </references>
      </pivotArea>
    </format>
    <format dxfId="1346">
      <pivotArea dataOnly="0" labelOnly="1" fieldPosition="0">
        <references count="4">
          <reference field="8" count="1">
            <x v="1"/>
          </reference>
          <reference field="71" count="1" selected="0">
            <x v="9"/>
          </reference>
          <reference field="72" count="1" selected="0">
            <x v="0"/>
          </reference>
          <reference field="74" count="1" selected="0">
            <x v="1"/>
          </reference>
        </references>
      </pivotArea>
    </format>
    <format dxfId="1345">
      <pivotArea dataOnly="0" labelOnly="1" fieldPosition="0">
        <references count="4">
          <reference field="8" count="1">
            <x v="3"/>
          </reference>
          <reference field="71" count="1" selected="0">
            <x v="10"/>
          </reference>
          <reference field="72" count="1" selected="0">
            <x v="7"/>
          </reference>
          <reference field="74" count="1" selected="0">
            <x v="0"/>
          </reference>
        </references>
      </pivotArea>
    </format>
    <format dxfId="1344">
      <pivotArea dataOnly="0" labelOnly="1" fieldPosition="0">
        <references count="4">
          <reference field="8" count="1">
            <x v="3"/>
          </reference>
          <reference field="71" count="1" selected="0">
            <x v="10"/>
          </reference>
          <reference field="72" count="1" selected="0">
            <x v="7"/>
          </reference>
          <reference field="74" count="1" selected="0">
            <x v="1"/>
          </reference>
        </references>
      </pivotArea>
    </format>
    <format dxfId="1343">
      <pivotArea dataOnly="0" labelOnly="1" fieldPosition="0">
        <references count="4">
          <reference field="8" count="1">
            <x v="1"/>
          </reference>
          <reference field="71" count="1" selected="0">
            <x v="11"/>
          </reference>
          <reference field="72" count="1" selected="0">
            <x v="5"/>
          </reference>
          <reference field="74" count="1" selected="0">
            <x v="0"/>
          </reference>
        </references>
      </pivotArea>
    </format>
    <format dxfId="1342">
      <pivotArea dataOnly="0" labelOnly="1" fieldPosition="0">
        <references count="4">
          <reference field="8" count="1">
            <x v="1"/>
          </reference>
          <reference field="71" count="1" selected="0">
            <x v="11"/>
          </reference>
          <reference field="72" count="1" selected="0">
            <x v="5"/>
          </reference>
          <reference field="74" count="1" selected="0">
            <x v="1"/>
          </reference>
        </references>
      </pivotArea>
    </format>
    <format dxfId="1341">
      <pivotArea dataOnly="0" labelOnly="1" fieldPosition="0">
        <references count="4">
          <reference field="8" count="1">
            <x v="5"/>
          </reference>
          <reference field="71" count="1" selected="0">
            <x v="12"/>
          </reference>
          <reference field="72" count="1" selected="0">
            <x v="8"/>
          </reference>
          <reference field="74" count="1" selected="0">
            <x v="0"/>
          </reference>
        </references>
      </pivotArea>
    </format>
    <format dxfId="1340">
      <pivotArea dataOnly="0" labelOnly="1" fieldPosition="0">
        <references count="4">
          <reference field="8" count="1">
            <x v="1"/>
          </reference>
          <reference field="71" count="1" selected="0">
            <x v="12"/>
          </reference>
          <reference field="72" count="1" selected="0">
            <x v="8"/>
          </reference>
          <reference field="74" count="1" selected="0">
            <x v="2"/>
          </reference>
        </references>
      </pivotArea>
    </format>
    <format dxfId="1339">
      <pivotArea dataOnly="0" labelOnly="1" fieldPosition="0">
        <references count="4">
          <reference field="8" count="1">
            <x v="1"/>
          </reference>
          <reference field="71" count="1" selected="0">
            <x v="13"/>
          </reference>
          <reference field="72" count="1" selected="0">
            <x v="9"/>
          </reference>
          <reference field="74" count="1" selected="0">
            <x v="0"/>
          </reference>
        </references>
      </pivotArea>
    </format>
    <format dxfId="1338">
      <pivotArea dataOnly="0" labelOnly="1" fieldPosition="0">
        <references count="4">
          <reference field="8" count="1">
            <x v="1"/>
          </reference>
          <reference field="71" count="1" selected="0">
            <x v="13"/>
          </reference>
          <reference field="72" count="1" selected="0">
            <x v="9"/>
          </reference>
          <reference field="74" count="1" selected="0">
            <x v="1"/>
          </reference>
        </references>
      </pivotArea>
    </format>
    <format dxfId="1337">
      <pivotArea dataOnly="0" labelOnly="1" fieldPosition="0">
        <references count="4">
          <reference field="8" count="1">
            <x v="1"/>
          </reference>
          <reference field="71" count="1" selected="0">
            <x v="14"/>
          </reference>
          <reference field="72" count="1" selected="0">
            <x v="0"/>
          </reference>
          <reference field="74" count="1" selected="0">
            <x v="0"/>
          </reference>
        </references>
      </pivotArea>
    </format>
    <format dxfId="1336">
      <pivotArea dataOnly="0" labelOnly="1" fieldPosition="0">
        <references count="4">
          <reference field="8" count="1">
            <x v="1"/>
          </reference>
          <reference field="71" count="1" selected="0">
            <x v="14"/>
          </reference>
          <reference field="72" count="1" selected="0">
            <x v="0"/>
          </reference>
          <reference field="74" count="1" selected="0">
            <x v="1"/>
          </reference>
        </references>
      </pivotArea>
    </format>
    <format dxfId="1335">
      <pivotArea dataOnly="0" labelOnly="1" fieldPosition="0">
        <references count="4">
          <reference field="8" count="1">
            <x v="0"/>
          </reference>
          <reference field="71" count="1" selected="0">
            <x v="16"/>
          </reference>
          <reference field="72" count="1" selected="0">
            <x v="4"/>
          </reference>
          <reference field="74" count="1" selected="0">
            <x v="0"/>
          </reference>
        </references>
      </pivotArea>
    </format>
    <format dxfId="1334">
      <pivotArea dataOnly="0" labelOnly="1" fieldPosition="0">
        <references count="4">
          <reference field="8" count="1">
            <x v="0"/>
          </reference>
          <reference field="71" count="1" selected="0">
            <x v="16"/>
          </reference>
          <reference field="72" count="1" selected="0">
            <x v="4"/>
          </reference>
          <reference field="74" count="1" selected="0">
            <x v="1"/>
          </reference>
        </references>
      </pivotArea>
    </format>
    <format dxfId="1333">
      <pivotArea dataOnly="0" labelOnly="1" fieldPosition="0">
        <references count="4">
          <reference field="8" count="1">
            <x v="1"/>
          </reference>
          <reference field="71" count="1" selected="0">
            <x v="17"/>
          </reference>
          <reference field="72" count="1" selected="0">
            <x v="0"/>
          </reference>
          <reference field="74" count="1" selected="0">
            <x v="0"/>
          </reference>
        </references>
      </pivotArea>
    </format>
    <format dxfId="1332">
      <pivotArea dataOnly="0" labelOnly="1" fieldPosition="0">
        <references count="4">
          <reference field="8" count="1">
            <x v="3"/>
          </reference>
          <reference field="71" count="1" selected="0">
            <x v="17"/>
          </reference>
          <reference field="72" count="1" selected="0">
            <x v="0"/>
          </reference>
          <reference field="74" count="1" selected="0">
            <x v="2"/>
          </reference>
        </references>
      </pivotArea>
    </format>
    <format dxfId="1331">
      <pivotArea dataOnly="0" labelOnly="1" fieldPosition="0">
        <references count="4">
          <reference field="8" count="1">
            <x v="1"/>
          </reference>
          <reference field="71" count="1" selected="0">
            <x v="18"/>
          </reference>
          <reference field="72" count="1" selected="0">
            <x v="0"/>
          </reference>
          <reference field="74" count="1" selected="0">
            <x v="0"/>
          </reference>
        </references>
      </pivotArea>
    </format>
    <format dxfId="1330">
      <pivotArea dataOnly="0" labelOnly="1" fieldPosition="0">
        <references count="4">
          <reference field="8" count="1">
            <x v="2"/>
          </reference>
          <reference field="71" count="1" selected="0">
            <x v="18"/>
          </reference>
          <reference field="72" count="1" selected="0">
            <x v="0"/>
          </reference>
          <reference field="74" count="1" selected="0">
            <x v="2"/>
          </reference>
        </references>
      </pivotArea>
    </format>
    <format dxfId="1329">
      <pivotArea dataOnly="0" labelOnly="1" fieldPosition="0">
        <references count="4">
          <reference field="8" count="2">
            <x v="0"/>
            <x v="1"/>
          </reference>
          <reference field="71" count="1" selected="0">
            <x v="19"/>
          </reference>
          <reference field="72" count="1" selected="0">
            <x v="0"/>
          </reference>
          <reference field="74" count="1" selected="0">
            <x v="0"/>
          </reference>
        </references>
      </pivotArea>
    </format>
    <format dxfId="1328">
      <pivotArea dataOnly="0" labelOnly="1" fieldPosition="0">
        <references count="4">
          <reference field="8" count="1">
            <x v="2"/>
          </reference>
          <reference field="71" count="1" selected="0">
            <x v="19"/>
          </reference>
          <reference field="72" count="1" selected="0">
            <x v="0"/>
          </reference>
          <reference field="74" count="1" selected="0">
            <x v="2"/>
          </reference>
        </references>
      </pivotArea>
    </format>
    <format dxfId="1327">
      <pivotArea dataOnly="0" labelOnly="1" fieldPosition="0">
        <references count="4">
          <reference field="8" count="1">
            <x v="1"/>
          </reference>
          <reference field="71" count="1" selected="0">
            <x v="20"/>
          </reference>
          <reference field="72" count="1" selected="0">
            <x v="5"/>
          </reference>
          <reference field="74" count="1" selected="0">
            <x v="0"/>
          </reference>
        </references>
      </pivotArea>
    </format>
    <format dxfId="1326">
      <pivotArea dataOnly="0" labelOnly="1" fieldPosition="0">
        <references count="4">
          <reference field="8" count="1">
            <x v="1"/>
          </reference>
          <reference field="71" count="1" selected="0">
            <x v="21"/>
          </reference>
          <reference field="72" count="1" selected="0">
            <x v="8"/>
          </reference>
          <reference field="74" count="1" selected="0">
            <x v="0"/>
          </reference>
        </references>
      </pivotArea>
    </format>
    <format dxfId="1325">
      <pivotArea dataOnly="0" labelOnly="1" fieldPosition="0">
        <references count="4">
          <reference field="8" count="1">
            <x v="1"/>
          </reference>
          <reference field="71" count="1" selected="0">
            <x v="21"/>
          </reference>
          <reference field="72" count="1" selected="0">
            <x v="8"/>
          </reference>
          <reference field="74" count="1" selected="0">
            <x v="1"/>
          </reference>
        </references>
      </pivotArea>
    </format>
    <format dxfId="1324">
      <pivotArea dataOnly="0" labelOnly="1" fieldPosition="0">
        <references count="4">
          <reference field="8" count="1">
            <x v="0"/>
          </reference>
          <reference field="71" count="1" selected="0">
            <x v="22"/>
          </reference>
          <reference field="72" count="1" selected="0">
            <x v="0"/>
          </reference>
          <reference field="74" count="1" selected="0">
            <x v="0"/>
          </reference>
        </references>
      </pivotArea>
    </format>
    <format dxfId="1323">
      <pivotArea dataOnly="0" labelOnly="1" fieldPosition="0">
        <references count="4">
          <reference field="8" count="1">
            <x v="3"/>
          </reference>
          <reference field="71" count="1" selected="0">
            <x v="22"/>
          </reference>
          <reference field="72" count="1" selected="0">
            <x v="0"/>
          </reference>
          <reference field="74" count="1" selected="0">
            <x v="2"/>
          </reference>
        </references>
      </pivotArea>
    </format>
    <format dxfId="1322">
      <pivotArea dataOnly="0" labelOnly="1" fieldPosition="0">
        <references count="4">
          <reference field="8" count="1">
            <x v="1"/>
          </reference>
          <reference field="71" count="1" selected="0">
            <x v="23"/>
          </reference>
          <reference field="72" count="1" selected="0">
            <x v="2"/>
          </reference>
          <reference field="74" count="1" selected="0">
            <x v="0"/>
          </reference>
        </references>
      </pivotArea>
    </format>
    <format dxfId="1321">
      <pivotArea dataOnly="0" labelOnly="1" fieldPosition="0">
        <references count="4">
          <reference field="8" count="1">
            <x v="3"/>
          </reference>
          <reference field="71" count="1" selected="0">
            <x v="23"/>
          </reference>
          <reference field="72" count="1" selected="0">
            <x v="2"/>
          </reference>
          <reference field="74" count="1" selected="0">
            <x v="2"/>
          </reference>
        </references>
      </pivotArea>
    </format>
    <format dxfId="1320">
      <pivotArea dataOnly="0" labelOnly="1" fieldPosition="0">
        <references count="4">
          <reference field="8" count="1">
            <x v="5"/>
          </reference>
          <reference field="71" count="1" selected="0">
            <x v="24"/>
          </reference>
          <reference field="72" count="1" selected="0">
            <x v="5"/>
          </reference>
          <reference field="74" count="1" selected="0">
            <x v="0"/>
          </reference>
        </references>
      </pivotArea>
    </format>
    <format dxfId="1319">
      <pivotArea dataOnly="0" labelOnly="1" fieldPosition="0">
        <references count="4">
          <reference field="8" count="2">
            <x v="0"/>
            <x v="1"/>
          </reference>
          <reference field="71" count="1" selected="0">
            <x v="25"/>
          </reference>
          <reference field="72" count="1" selected="0">
            <x v="2"/>
          </reference>
          <reference field="74" count="1" selected="0">
            <x v="0"/>
          </reference>
        </references>
      </pivotArea>
    </format>
    <format dxfId="1318">
      <pivotArea dataOnly="0" labelOnly="1" fieldPosition="0">
        <references count="4">
          <reference field="8" count="1">
            <x v="1"/>
          </reference>
          <reference field="71" count="1" selected="0">
            <x v="25"/>
          </reference>
          <reference field="72" count="1" selected="0">
            <x v="2"/>
          </reference>
          <reference field="74" count="1" selected="0">
            <x v="1"/>
          </reference>
        </references>
      </pivotArea>
    </format>
    <format dxfId="1317">
      <pivotArea dataOnly="0" labelOnly="1" fieldPosition="0">
        <references count="4">
          <reference field="8" count="1">
            <x v="5"/>
          </reference>
          <reference field="71" count="1" selected="0">
            <x v="26"/>
          </reference>
          <reference field="72" count="1" selected="0">
            <x v="5"/>
          </reference>
          <reference field="74" count="1" selected="0">
            <x v="0"/>
          </reference>
        </references>
      </pivotArea>
    </format>
    <format dxfId="1316">
      <pivotArea dataOnly="0" labelOnly="1" fieldPosition="0">
        <references count="4">
          <reference field="8" count="1">
            <x v="3"/>
          </reference>
          <reference field="71" count="1" selected="0">
            <x v="27"/>
          </reference>
          <reference field="72" count="1" selected="0">
            <x v="6"/>
          </reference>
          <reference field="74" count="1" selected="0">
            <x v="0"/>
          </reference>
        </references>
      </pivotArea>
    </format>
    <format dxfId="1315">
      <pivotArea dataOnly="0" labelOnly="1" fieldPosition="0">
        <references count="4">
          <reference field="8" count="1">
            <x v="3"/>
          </reference>
          <reference field="71" count="1" selected="0">
            <x v="27"/>
          </reference>
          <reference field="72" count="1" selected="0">
            <x v="6"/>
          </reference>
          <reference field="74" count="1" selected="0">
            <x v="2"/>
          </reference>
        </references>
      </pivotArea>
    </format>
    <format dxfId="1314">
      <pivotArea dataOnly="0" labelOnly="1" fieldPosition="0">
        <references count="4">
          <reference field="8" count="1">
            <x v="1"/>
          </reference>
          <reference field="71" count="1" selected="0">
            <x v="28"/>
          </reference>
          <reference field="72" count="1" selected="0">
            <x v="5"/>
          </reference>
          <reference field="74" count="1" selected="0">
            <x v="0"/>
          </reference>
        </references>
      </pivotArea>
    </format>
    <format dxfId="1313">
      <pivotArea dataOnly="0" labelOnly="1" fieldPosition="0">
        <references count="4">
          <reference field="8" count="1">
            <x v="5"/>
          </reference>
          <reference field="71" count="1" selected="0">
            <x v="28"/>
          </reference>
          <reference field="72" count="1" selected="0">
            <x v="5"/>
          </reference>
          <reference field="74" count="1" selected="0">
            <x v="1"/>
          </reference>
        </references>
      </pivotArea>
    </format>
    <format dxfId="1312">
      <pivotArea dataOnly="0" labelOnly="1" fieldPosition="0">
        <references count="4">
          <reference field="8" count="1">
            <x v="1"/>
          </reference>
          <reference field="71" count="1" selected="0">
            <x v="29"/>
          </reference>
          <reference field="72" count="1" selected="0">
            <x v="5"/>
          </reference>
          <reference field="74" count="1" selected="0">
            <x v="0"/>
          </reference>
        </references>
      </pivotArea>
    </format>
    <format dxfId="1311">
      <pivotArea dataOnly="0" labelOnly="1" fieldPosition="0">
        <references count="4">
          <reference field="8" count="1">
            <x v="6"/>
          </reference>
          <reference field="71" count="1" selected="0">
            <x v="30"/>
          </reference>
          <reference field="72" count="1" selected="0">
            <x v="6"/>
          </reference>
          <reference field="74" count="1" selected="0">
            <x v="0"/>
          </reference>
        </references>
      </pivotArea>
    </format>
    <format dxfId="1310">
      <pivotArea dataOnly="0" labelOnly="1" fieldPosition="0">
        <references count="4">
          <reference field="8" count="1">
            <x v="6"/>
          </reference>
          <reference field="71" count="1" selected="0">
            <x v="30"/>
          </reference>
          <reference field="72" count="1" selected="0">
            <x v="6"/>
          </reference>
          <reference field="74" count="1" selected="0">
            <x v="1"/>
          </reference>
        </references>
      </pivotArea>
    </format>
    <format dxfId="1309">
      <pivotArea dataOnly="0" labelOnly="1" fieldPosition="0">
        <references count="4">
          <reference field="8" count="1">
            <x v="3"/>
          </reference>
          <reference field="71" count="1" selected="0">
            <x v="31"/>
          </reference>
          <reference field="72" count="1" selected="0">
            <x v="5"/>
          </reference>
          <reference field="74" count="1" selected="0">
            <x v="0"/>
          </reference>
        </references>
      </pivotArea>
    </format>
    <format dxfId="1308">
      <pivotArea dataOnly="0" labelOnly="1" fieldPosition="0">
        <references count="4">
          <reference field="8" count="1">
            <x v="4"/>
          </reference>
          <reference field="71" count="1" selected="0">
            <x v="31"/>
          </reference>
          <reference field="72" count="1" selected="0">
            <x v="5"/>
          </reference>
          <reference field="74" count="1" selected="0">
            <x v="1"/>
          </reference>
        </references>
      </pivotArea>
    </format>
    <format dxfId="1307">
      <pivotArea dataOnly="0" labelOnly="1" fieldPosition="0">
        <references count="4">
          <reference field="8" count="2">
            <x v="1"/>
            <x v="2"/>
          </reference>
          <reference field="71" count="1" selected="0">
            <x v="32"/>
          </reference>
          <reference field="72" count="1" selected="0">
            <x v="6"/>
          </reference>
          <reference field="74" count="1" selected="0">
            <x v="0"/>
          </reference>
        </references>
      </pivotArea>
    </format>
    <format dxfId="1306">
      <pivotArea dataOnly="0" labelOnly="1" fieldPosition="0">
        <references count="4">
          <reference field="8" count="1">
            <x v="2"/>
          </reference>
          <reference field="71" count="1" selected="0">
            <x v="32"/>
          </reference>
          <reference field="72" count="1" selected="0">
            <x v="6"/>
          </reference>
          <reference field="74" count="1" selected="0">
            <x v="1"/>
          </reference>
        </references>
      </pivotArea>
    </format>
    <format dxfId="1305">
      <pivotArea dataOnly="0" labelOnly="1" fieldPosition="0">
        <references count="4">
          <reference field="8" count="1">
            <x v="0"/>
          </reference>
          <reference field="71" count="1" selected="0">
            <x v="34"/>
          </reference>
          <reference field="72" count="1" selected="0">
            <x v="3"/>
          </reference>
          <reference field="74" count="1" selected="0">
            <x v="0"/>
          </reference>
        </references>
      </pivotArea>
    </format>
    <format dxfId="1304">
      <pivotArea dataOnly="0" labelOnly="1" fieldPosition="0">
        <references count="4">
          <reference field="8" count="1">
            <x v="0"/>
          </reference>
          <reference field="71" count="1" selected="0">
            <x v="34"/>
          </reference>
          <reference field="72" count="1" selected="0">
            <x v="3"/>
          </reference>
          <reference field="74" count="1" selected="0">
            <x v="2"/>
          </reference>
        </references>
      </pivotArea>
    </format>
    <format dxfId="1303">
      <pivotArea dataOnly="0" labelOnly="1" fieldPosition="0">
        <references count="4">
          <reference field="8" count="1">
            <x v="1"/>
          </reference>
          <reference field="71" count="1" selected="0">
            <x v="35"/>
          </reference>
          <reference field="72" count="1" selected="0">
            <x v="0"/>
          </reference>
          <reference field="74" count="1" selected="0">
            <x v="1"/>
          </reference>
        </references>
      </pivotArea>
    </format>
    <format dxfId="1302">
      <pivotArea dataOnly="0" labelOnly="1" fieldPosition="0">
        <references count="4">
          <reference field="8" count="1">
            <x v="1"/>
          </reference>
          <reference field="71" count="1" selected="0">
            <x v="36"/>
          </reference>
          <reference field="72" count="1" selected="0">
            <x v="9"/>
          </reference>
          <reference field="74" count="1" selected="0">
            <x v="0"/>
          </reference>
        </references>
      </pivotArea>
    </format>
    <format dxfId="1301">
      <pivotArea dataOnly="0" labelOnly="1" fieldPosition="0">
        <references count="4">
          <reference field="8" count="1">
            <x v="1"/>
          </reference>
          <reference field="71" count="1" selected="0">
            <x v="36"/>
          </reference>
          <reference field="72" count="1" selected="0">
            <x v="9"/>
          </reference>
          <reference field="74" count="1" selected="0">
            <x v="2"/>
          </reference>
        </references>
      </pivotArea>
    </format>
    <format dxfId="1300">
      <pivotArea dataOnly="0" labelOnly="1" fieldPosition="0">
        <references count="4">
          <reference field="8" count="1">
            <x v="1"/>
          </reference>
          <reference field="71" count="1" selected="0">
            <x v="37"/>
          </reference>
          <reference field="72" count="1" selected="0">
            <x v="1"/>
          </reference>
          <reference field="74" count="1" selected="0">
            <x v="0"/>
          </reference>
        </references>
      </pivotArea>
    </format>
    <format dxfId="1299">
      <pivotArea dataOnly="0" labelOnly="1" fieldPosition="0">
        <references count="4">
          <reference field="8" count="1">
            <x v="1"/>
          </reference>
          <reference field="71" count="1" selected="0">
            <x v="37"/>
          </reference>
          <reference field="72" count="1" selected="0">
            <x v="1"/>
          </reference>
          <reference field="74" count="1" selected="0">
            <x v="1"/>
          </reference>
        </references>
      </pivotArea>
    </format>
    <format dxfId="1298">
      <pivotArea dataOnly="0" labelOnly="1" fieldPosition="0">
        <references count="4">
          <reference field="8" count="1">
            <x v="3"/>
          </reference>
          <reference field="71" count="1" selected="0">
            <x v="38"/>
          </reference>
          <reference field="72" count="1" selected="0">
            <x v="2"/>
          </reference>
          <reference field="74" count="1" selected="0">
            <x v="0"/>
          </reference>
        </references>
      </pivotArea>
    </format>
    <format dxfId="1297">
      <pivotArea dataOnly="0" labelOnly="1" fieldPosition="0">
        <references count="4">
          <reference field="8" count="1">
            <x v="3"/>
          </reference>
          <reference field="71" count="1" selected="0">
            <x v="38"/>
          </reference>
          <reference field="72" count="1" selected="0">
            <x v="2"/>
          </reference>
          <reference field="74" count="1" selected="0">
            <x v="2"/>
          </reference>
        </references>
      </pivotArea>
    </format>
    <format dxfId="1296">
      <pivotArea dataOnly="0" labelOnly="1" fieldPosition="0">
        <references count="4">
          <reference field="8" count="1">
            <x v="0"/>
          </reference>
          <reference field="71" count="1" selected="0">
            <x v="39"/>
          </reference>
          <reference field="72" count="1" selected="0">
            <x v="5"/>
          </reference>
          <reference field="74" count="1" selected="0">
            <x v="0"/>
          </reference>
        </references>
      </pivotArea>
    </format>
    <format dxfId="1295">
      <pivotArea dataOnly="0" labelOnly="1" fieldPosition="0">
        <references count="4">
          <reference field="8" count="1">
            <x v="0"/>
          </reference>
          <reference field="71" count="1" selected="0">
            <x v="39"/>
          </reference>
          <reference field="72" count="1" selected="0">
            <x v="5"/>
          </reference>
          <reference field="74" count="1" selected="0">
            <x v="1"/>
          </reference>
        </references>
      </pivotArea>
    </format>
    <format dxfId="1294">
      <pivotArea dataOnly="0" labelOnly="1" fieldPosition="0">
        <references count="4">
          <reference field="8" count="1">
            <x v="1"/>
          </reference>
          <reference field="71" count="1" selected="0">
            <x v="40"/>
          </reference>
          <reference field="72" count="1" selected="0">
            <x v="9"/>
          </reference>
          <reference field="74" count="1" selected="0">
            <x v="0"/>
          </reference>
        </references>
      </pivotArea>
    </format>
    <format dxfId="1293">
      <pivotArea dataOnly="0" labelOnly="1" fieldPosition="0">
        <references count="4">
          <reference field="8" count="1">
            <x v="2"/>
          </reference>
          <reference field="71" count="1" selected="0">
            <x v="40"/>
          </reference>
          <reference field="72" count="1" selected="0">
            <x v="9"/>
          </reference>
          <reference field="74" count="1" selected="0">
            <x v="1"/>
          </reference>
        </references>
      </pivotArea>
    </format>
    <format dxfId="1292">
      <pivotArea dataOnly="0" labelOnly="1" fieldPosition="0">
        <references count="4">
          <reference field="8" count="1">
            <x v="1"/>
          </reference>
          <reference field="71" count="1" selected="0">
            <x v="41"/>
          </reference>
          <reference field="72" count="1" selected="0">
            <x v="9"/>
          </reference>
          <reference field="74" count="1" selected="0">
            <x v="0"/>
          </reference>
        </references>
      </pivotArea>
    </format>
    <format dxfId="1291">
      <pivotArea dataOnly="0" labelOnly="1" fieldPosition="0">
        <references count="4">
          <reference field="8" count="1">
            <x v="1"/>
          </reference>
          <reference field="71" count="1" selected="0">
            <x v="41"/>
          </reference>
          <reference field="72" count="1" selected="0">
            <x v="9"/>
          </reference>
          <reference field="74" count="1" selected="0">
            <x v="2"/>
          </reference>
        </references>
      </pivotArea>
    </format>
    <format dxfId="1290">
      <pivotArea dataOnly="0" labelOnly="1" fieldPosition="0">
        <references count="4">
          <reference field="8" count="1">
            <x v="1"/>
          </reference>
          <reference field="71" count="1" selected="0">
            <x v="42"/>
          </reference>
          <reference field="72" count="1" selected="0">
            <x v="5"/>
          </reference>
          <reference field="74" count="1" selected="0">
            <x v="0"/>
          </reference>
        </references>
      </pivotArea>
    </format>
    <format dxfId="1289">
      <pivotArea dataOnly="0" labelOnly="1" fieldPosition="0">
        <references count="4">
          <reference field="8" count="1">
            <x v="1"/>
          </reference>
          <reference field="71" count="1" selected="0">
            <x v="42"/>
          </reference>
          <reference field="72" count="1" selected="0">
            <x v="5"/>
          </reference>
          <reference field="74" count="1" selected="0">
            <x v="1"/>
          </reference>
        </references>
      </pivotArea>
    </format>
    <format dxfId="1288">
      <pivotArea dataOnly="0" labelOnly="1" fieldPosition="0">
        <references count="4">
          <reference field="8" count="1">
            <x v="1"/>
          </reference>
          <reference field="71" count="1" selected="0">
            <x v="43"/>
          </reference>
          <reference field="72" count="1" selected="0">
            <x v="5"/>
          </reference>
          <reference field="74" count="1" selected="0">
            <x v="0"/>
          </reference>
        </references>
      </pivotArea>
    </format>
    <format dxfId="1287">
      <pivotArea dataOnly="0" labelOnly="1" fieldPosition="0">
        <references count="4">
          <reference field="8" count="1">
            <x v="1"/>
          </reference>
          <reference field="71" count="1" selected="0">
            <x v="43"/>
          </reference>
          <reference field="72" count="1" selected="0">
            <x v="5"/>
          </reference>
          <reference field="74" count="1" selected="0">
            <x v="2"/>
          </reference>
        </references>
      </pivotArea>
    </format>
    <format dxfId="1286">
      <pivotArea dataOnly="0" labelOnly="1" fieldPosition="0">
        <references count="4">
          <reference field="8" count="1">
            <x v="1"/>
          </reference>
          <reference field="71" count="1" selected="0">
            <x v="44"/>
          </reference>
          <reference field="72" count="1" selected="0">
            <x v="5"/>
          </reference>
          <reference field="74" count="1" selected="0">
            <x v="0"/>
          </reference>
        </references>
      </pivotArea>
    </format>
    <format dxfId="1285">
      <pivotArea dataOnly="0" labelOnly="1" fieldPosition="0">
        <references count="4">
          <reference field="8" count="1">
            <x v="1"/>
          </reference>
          <reference field="71" count="1" selected="0">
            <x v="44"/>
          </reference>
          <reference field="72" count="1" selected="0">
            <x v="5"/>
          </reference>
          <reference field="74" count="1" selected="0">
            <x v="1"/>
          </reference>
        </references>
      </pivotArea>
    </format>
    <format dxfId="1284">
      <pivotArea dataOnly="0" labelOnly="1" fieldPosition="0">
        <references count="4">
          <reference field="8" count="2">
            <x v="0"/>
            <x v="4"/>
          </reference>
          <reference field="71" count="1" selected="0">
            <x v="45"/>
          </reference>
          <reference field="72" count="1" selected="0">
            <x v="4"/>
          </reference>
          <reference field="74" count="1" selected="0">
            <x v="0"/>
          </reference>
        </references>
      </pivotArea>
    </format>
    <format dxfId="1283">
      <pivotArea dataOnly="0" labelOnly="1" fieldPosition="0">
        <references count="4">
          <reference field="8" count="1">
            <x v="4"/>
          </reference>
          <reference field="71" count="1" selected="0">
            <x v="45"/>
          </reference>
          <reference field="72" count="1" selected="0">
            <x v="4"/>
          </reference>
          <reference field="74" count="1" selected="0">
            <x v="1"/>
          </reference>
        </references>
      </pivotArea>
    </format>
    <format dxfId="1282">
      <pivotArea dataOnly="0" labelOnly="1" fieldPosition="0">
        <references count="4">
          <reference field="8" count="1">
            <x v="1"/>
          </reference>
          <reference field="71" count="1" selected="0">
            <x v="46"/>
          </reference>
          <reference field="72" count="1" selected="0">
            <x v="4"/>
          </reference>
          <reference field="74" count="1" selected="0">
            <x v="0"/>
          </reference>
        </references>
      </pivotArea>
    </format>
    <format dxfId="1281">
      <pivotArea dataOnly="0" labelOnly="1" fieldPosition="0">
        <references count="4">
          <reference field="8" count="1">
            <x v="0"/>
          </reference>
          <reference field="71" count="1" selected="0">
            <x v="46"/>
          </reference>
          <reference field="72" count="1" selected="0">
            <x v="4"/>
          </reference>
          <reference field="74" count="1" selected="0">
            <x v="2"/>
          </reference>
        </references>
      </pivotArea>
    </format>
    <format dxfId="1280">
      <pivotArea dataOnly="0" labelOnly="1" fieldPosition="0">
        <references count="4">
          <reference field="8" count="1">
            <x v="1"/>
          </reference>
          <reference field="71" count="1" selected="0">
            <x v="47"/>
          </reference>
          <reference field="72" count="1" selected="0">
            <x v="7"/>
          </reference>
          <reference field="74" count="1" selected="0">
            <x v="0"/>
          </reference>
        </references>
      </pivotArea>
    </format>
    <format dxfId="1279">
      <pivotArea dataOnly="0" labelOnly="1" fieldPosition="0">
        <references count="4">
          <reference field="8" count="1">
            <x v="1"/>
          </reference>
          <reference field="71" count="1" selected="0">
            <x v="48"/>
          </reference>
          <reference field="72" count="1" selected="0">
            <x v="5"/>
          </reference>
          <reference field="74" count="1" selected="0">
            <x v="0"/>
          </reference>
        </references>
      </pivotArea>
    </format>
    <format dxfId="1278">
      <pivotArea dataOnly="0" labelOnly="1" fieldPosition="0">
        <references count="4">
          <reference field="8" count="1">
            <x v="3"/>
          </reference>
          <reference field="71" count="1" selected="0">
            <x v="49"/>
          </reference>
          <reference field="72" count="1" selected="0">
            <x v="1"/>
          </reference>
          <reference field="74" count="1" selected="0">
            <x v="0"/>
          </reference>
        </references>
      </pivotArea>
    </format>
    <format dxfId="1277">
      <pivotArea dataOnly="0" labelOnly="1" fieldPosition="0">
        <references count="4">
          <reference field="8" count="1">
            <x v="4"/>
          </reference>
          <reference field="71" count="1" selected="0">
            <x v="49"/>
          </reference>
          <reference field="72" count="1" selected="0">
            <x v="1"/>
          </reference>
          <reference field="74" count="1" selected="0">
            <x v="1"/>
          </reference>
        </references>
      </pivotArea>
    </format>
    <format dxfId="1276">
      <pivotArea dataOnly="0" labelOnly="1" fieldPosition="0">
        <references count="4">
          <reference field="8" count="1">
            <x v="0"/>
          </reference>
          <reference field="71" count="1" selected="0">
            <x v="50"/>
          </reference>
          <reference field="72" count="1" selected="0">
            <x v="3"/>
          </reference>
          <reference field="74" count="1" selected="0">
            <x v="0"/>
          </reference>
        </references>
      </pivotArea>
    </format>
    <format dxfId="1275">
      <pivotArea dataOnly="0" labelOnly="1" fieldPosition="0">
        <references count="4">
          <reference field="8" count="1">
            <x v="0"/>
          </reference>
          <reference field="71" count="1" selected="0">
            <x v="50"/>
          </reference>
          <reference field="72" count="1" selected="0">
            <x v="3"/>
          </reference>
          <reference field="74" count="1" selected="0">
            <x v="2"/>
          </reference>
        </references>
      </pivotArea>
    </format>
    <format dxfId="1274">
      <pivotArea dataOnly="0" labelOnly="1" fieldPosition="0">
        <references count="4">
          <reference field="8" count="1">
            <x v="3"/>
          </reference>
          <reference field="71" count="1" selected="0">
            <x v="51"/>
          </reference>
          <reference field="72" count="1" selected="0">
            <x v="7"/>
          </reference>
          <reference field="74" count="1" selected="0">
            <x v="0"/>
          </reference>
        </references>
      </pivotArea>
    </format>
    <format dxfId="1273">
      <pivotArea dataOnly="0" labelOnly="1" fieldPosition="0">
        <references count="4">
          <reference field="8" count="1">
            <x v="3"/>
          </reference>
          <reference field="71" count="1" selected="0">
            <x v="51"/>
          </reference>
          <reference field="72" count="1" selected="0">
            <x v="7"/>
          </reference>
          <reference field="74" count="1" selected="0">
            <x v="1"/>
          </reference>
        </references>
      </pivotArea>
    </format>
    <format dxfId="1272">
      <pivotArea dataOnly="0" labelOnly="1" fieldPosition="0">
        <references count="4">
          <reference field="8" count="1">
            <x v="5"/>
          </reference>
          <reference field="71" count="1" selected="0">
            <x v="52"/>
          </reference>
          <reference field="72" count="1" selected="0">
            <x v="1"/>
          </reference>
          <reference field="74" count="1" selected="0">
            <x v="0"/>
          </reference>
        </references>
      </pivotArea>
    </format>
    <format dxfId="1271">
      <pivotArea dataOnly="0" labelOnly="1" fieldPosition="0">
        <references count="4">
          <reference field="8" count="1">
            <x v="1"/>
          </reference>
          <reference field="71" count="1" selected="0">
            <x v="52"/>
          </reference>
          <reference field="72" count="1" selected="0">
            <x v="1"/>
          </reference>
          <reference field="74" count="1" selected="0">
            <x v="1"/>
          </reference>
        </references>
      </pivotArea>
    </format>
    <format dxfId="1270">
      <pivotArea dataOnly="0" labelOnly="1" fieldPosition="0">
        <references count="4">
          <reference field="8" count="1">
            <x v="1"/>
          </reference>
          <reference field="71" count="1" selected="0">
            <x v="53"/>
          </reference>
          <reference field="72" count="1" selected="0">
            <x v="1"/>
          </reference>
          <reference field="74" count="1" selected="0">
            <x v="2"/>
          </reference>
        </references>
      </pivotArea>
    </format>
    <format dxfId="1269">
      <pivotArea dataOnly="0" labelOnly="1" fieldPosition="0">
        <references count="4">
          <reference field="8" count="1">
            <x v="3"/>
          </reference>
          <reference field="71" count="1" selected="0">
            <x v="54"/>
          </reference>
          <reference field="72" count="1" selected="0">
            <x v="7"/>
          </reference>
          <reference field="74" count="1" selected="0">
            <x v="0"/>
          </reference>
        </references>
      </pivotArea>
    </format>
    <format dxfId="1268">
      <pivotArea dataOnly="0" labelOnly="1" fieldPosition="0">
        <references count="4">
          <reference field="8" count="1">
            <x v="3"/>
          </reference>
          <reference field="71" count="1" selected="0">
            <x v="54"/>
          </reference>
          <reference field="72" count="1" selected="0">
            <x v="7"/>
          </reference>
          <reference field="74" count="1" selected="0">
            <x v="1"/>
          </reference>
        </references>
      </pivotArea>
    </format>
    <format dxfId="1267">
      <pivotArea dataOnly="0" labelOnly="1" fieldPosition="0">
        <references count="4">
          <reference field="8" count="1">
            <x v="1"/>
          </reference>
          <reference field="71" count="1" selected="0">
            <x v="55"/>
          </reference>
          <reference field="72" count="1" selected="0">
            <x v="8"/>
          </reference>
          <reference field="74" count="1" selected="0">
            <x v="2"/>
          </reference>
        </references>
      </pivotArea>
    </format>
    <format dxfId="1266">
      <pivotArea dataOnly="0" labelOnly="1" fieldPosition="0">
        <references count="4">
          <reference field="8" count="1">
            <x v="1"/>
          </reference>
          <reference field="71" count="1" selected="0">
            <x v="56"/>
          </reference>
          <reference field="72" count="1" selected="0">
            <x v="9"/>
          </reference>
          <reference field="74" count="1" selected="0">
            <x v="0"/>
          </reference>
        </references>
      </pivotArea>
    </format>
    <format dxfId="1265">
      <pivotArea dataOnly="0" labelOnly="1" fieldPosition="0">
        <references count="4">
          <reference field="8" count="1">
            <x v="2"/>
          </reference>
          <reference field="71" count="1" selected="0">
            <x v="56"/>
          </reference>
          <reference field="72" count="1" selected="0">
            <x v="9"/>
          </reference>
          <reference field="74" count="1" selected="0">
            <x v="2"/>
          </reference>
        </references>
      </pivotArea>
    </format>
    <format dxfId="1264">
      <pivotArea dataOnly="0" labelOnly="1" fieldPosition="0">
        <references count="4">
          <reference field="8" count="2">
            <x v="0"/>
            <x v="1"/>
          </reference>
          <reference field="71" count="1" selected="0">
            <x v="57"/>
          </reference>
          <reference field="72" count="1" selected="0">
            <x v="8"/>
          </reference>
          <reference field="74" count="1" selected="0">
            <x v="0"/>
          </reference>
        </references>
      </pivotArea>
    </format>
    <format dxfId="1263">
      <pivotArea dataOnly="0" labelOnly="1" fieldPosition="0">
        <references count="4">
          <reference field="8" count="1">
            <x v="1"/>
          </reference>
          <reference field="71" count="1" selected="0">
            <x v="57"/>
          </reference>
          <reference field="72" count="1" selected="0">
            <x v="8"/>
          </reference>
          <reference field="74" count="1" selected="0">
            <x v="1"/>
          </reference>
        </references>
      </pivotArea>
    </format>
    <format dxfId="1262">
      <pivotArea dataOnly="0" labelOnly="1" fieldPosition="0">
        <references count="4">
          <reference field="8" count="1">
            <x v="0"/>
          </reference>
          <reference field="71" count="1" selected="0">
            <x v="58"/>
          </reference>
          <reference field="72" count="1" selected="0">
            <x v="8"/>
          </reference>
          <reference field="74" count="1" selected="0">
            <x v="0"/>
          </reference>
        </references>
      </pivotArea>
    </format>
    <format dxfId="1261">
      <pivotArea dataOnly="0" labelOnly="1" fieldPosition="0">
        <references count="4">
          <reference field="8" count="1">
            <x v="3"/>
          </reference>
          <reference field="71" count="1" selected="0">
            <x v="58"/>
          </reference>
          <reference field="72" count="1" selected="0">
            <x v="8"/>
          </reference>
          <reference field="74" count="1" selected="0">
            <x v="2"/>
          </reference>
        </references>
      </pivotArea>
    </format>
    <format dxfId="1260">
      <pivotArea dataOnly="0" labelOnly="1" fieldPosition="0">
        <references count="4">
          <reference field="8" count="1">
            <x v="5"/>
          </reference>
          <reference field="71" count="1" selected="0">
            <x v="59"/>
          </reference>
          <reference field="72" count="1" selected="0">
            <x v="7"/>
          </reference>
          <reference field="74" count="1" selected="0">
            <x v="0"/>
          </reference>
        </references>
      </pivotArea>
    </format>
    <format dxfId="1259">
      <pivotArea dataOnly="0" labelOnly="1" fieldPosition="0">
        <references count="4">
          <reference field="8" count="1">
            <x v="2"/>
          </reference>
          <reference field="71" count="1" selected="0">
            <x v="60"/>
          </reference>
          <reference field="72" count="1" selected="0">
            <x v="9"/>
          </reference>
          <reference field="74" count="1" selected="0">
            <x v="0"/>
          </reference>
        </references>
      </pivotArea>
    </format>
    <format dxfId="1258">
      <pivotArea dataOnly="0" labelOnly="1" fieldPosition="0">
        <references count="4">
          <reference field="8" count="1">
            <x v="1"/>
          </reference>
          <reference field="71" count="1" selected="0">
            <x v="60"/>
          </reference>
          <reference field="72" count="1" selected="0">
            <x v="9"/>
          </reference>
          <reference field="74" count="1" selected="0">
            <x v="2"/>
          </reference>
        </references>
      </pivotArea>
    </format>
    <format dxfId="1257">
      <pivotArea dataOnly="0" labelOnly="1" fieldPosition="0">
        <references count="4">
          <reference field="8" count="2">
            <x v="0"/>
            <x v="2"/>
          </reference>
          <reference field="71" count="1" selected="0">
            <x v="61"/>
          </reference>
          <reference field="72" count="1" selected="0">
            <x v="6"/>
          </reference>
          <reference field="74" count="1" selected="0">
            <x v="0"/>
          </reference>
        </references>
      </pivotArea>
    </format>
    <format dxfId="1256">
      <pivotArea dataOnly="0" labelOnly="1" fieldPosition="0">
        <references count="4">
          <reference field="8" count="1">
            <x v="2"/>
          </reference>
          <reference field="71" count="1" selected="0">
            <x v="61"/>
          </reference>
          <reference field="72" count="1" selected="0">
            <x v="6"/>
          </reference>
          <reference field="74" count="1" selected="0">
            <x v="1"/>
          </reference>
        </references>
      </pivotArea>
    </format>
    <format dxfId="1255">
      <pivotArea dataOnly="0" labelOnly="1" fieldPosition="0">
        <references count="4">
          <reference field="8" count="1">
            <x v="3"/>
          </reference>
          <reference field="71" count="1" selected="0">
            <x v="62"/>
          </reference>
          <reference field="72" count="1" selected="0">
            <x v="8"/>
          </reference>
          <reference field="74" count="1" selected="0">
            <x v="0"/>
          </reference>
        </references>
      </pivotArea>
    </format>
    <format dxfId="1254">
      <pivotArea dataOnly="0" labelOnly="1" fieldPosition="0">
        <references count="4">
          <reference field="8" count="1">
            <x v="1"/>
          </reference>
          <reference field="71" count="1" selected="0">
            <x v="63"/>
          </reference>
          <reference field="72" count="1" selected="0">
            <x v="1"/>
          </reference>
          <reference field="74" count="1" selected="0">
            <x v="0"/>
          </reference>
        </references>
      </pivotArea>
    </format>
    <format dxfId="1253">
      <pivotArea dataOnly="0" labelOnly="1" fieldPosition="0">
        <references count="4">
          <reference field="8" count="1">
            <x v="1"/>
          </reference>
          <reference field="71" count="1" selected="0">
            <x v="63"/>
          </reference>
          <reference field="72" count="1" selected="0">
            <x v="1"/>
          </reference>
          <reference field="74" count="1" selected="0">
            <x v="1"/>
          </reference>
        </references>
      </pivotArea>
    </format>
    <format dxfId="1252">
      <pivotArea dataOnly="0" labelOnly="1" fieldPosition="0">
        <references count="4">
          <reference field="8" count="1">
            <x v="1"/>
          </reference>
          <reference field="71" count="1" selected="0">
            <x v="64"/>
          </reference>
          <reference field="72" count="1" selected="0">
            <x v="7"/>
          </reference>
          <reference field="74" count="1" selected="0">
            <x v="0"/>
          </reference>
        </references>
      </pivotArea>
    </format>
    <format dxfId="1251">
      <pivotArea dataOnly="0" labelOnly="1" fieldPosition="0">
        <references count="4">
          <reference field="8" count="1">
            <x v="3"/>
          </reference>
          <reference field="71" count="1" selected="0">
            <x v="64"/>
          </reference>
          <reference field="72" count="1" selected="0">
            <x v="7"/>
          </reference>
          <reference field="74" count="1" selected="0">
            <x v="1"/>
          </reference>
        </references>
      </pivotArea>
    </format>
    <format dxfId="1250">
      <pivotArea dataOnly="0" labelOnly="1" fieldPosition="0">
        <references count="4">
          <reference field="8" count="1">
            <x v="6"/>
          </reference>
          <reference field="71" count="1" selected="0">
            <x v="65"/>
          </reference>
          <reference field="72" count="1" selected="0">
            <x v="1"/>
          </reference>
          <reference field="74" count="1" selected="0">
            <x v="0"/>
          </reference>
        </references>
      </pivotArea>
    </format>
    <format dxfId="1249">
      <pivotArea dataOnly="0" labelOnly="1" fieldPosition="0">
        <references count="4">
          <reference field="8" count="1">
            <x v="4"/>
          </reference>
          <reference field="71" count="1" selected="0">
            <x v="66"/>
          </reference>
          <reference field="72" count="1" selected="0">
            <x v="6"/>
          </reference>
          <reference field="74" count="1" selected="0">
            <x v="0"/>
          </reference>
        </references>
      </pivotArea>
    </format>
    <format dxfId="1248">
      <pivotArea dataOnly="0" labelOnly="1" fieldPosition="0">
        <references count="4">
          <reference field="8" count="1">
            <x v="4"/>
          </reference>
          <reference field="71" count="1" selected="0">
            <x v="66"/>
          </reference>
          <reference field="72" count="1" selected="0">
            <x v="6"/>
          </reference>
          <reference field="74" count="1" selected="0">
            <x v="1"/>
          </reference>
        </references>
      </pivotArea>
    </format>
    <format dxfId="1247">
      <pivotArea dataOnly="0" labelOnly="1" fieldPosition="0">
        <references count="4">
          <reference field="8" count="2">
            <x v="0"/>
            <x v="1"/>
          </reference>
          <reference field="71" count="1" selected="0">
            <x v="67"/>
          </reference>
          <reference field="72" count="1" selected="0">
            <x v="3"/>
          </reference>
          <reference field="74" count="1" selected="0">
            <x v="0"/>
          </reference>
        </references>
      </pivotArea>
    </format>
    <format dxfId="1246">
      <pivotArea dataOnly="0" labelOnly="1" fieldPosition="0">
        <references count="4">
          <reference field="8" count="1">
            <x v="0"/>
          </reference>
          <reference field="71" count="1" selected="0">
            <x v="67"/>
          </reference>
          <reference field="72" count="1" selected="0">
            <x v="3"/>
          </reference>
          <reference field="74" count="1" selected="0">
            <x v="2"/>
          </reference>
        </references>
      </pivotArea>
    </format>
    <format dxfId="1245">
      <pivotArea dataOnly="0" labelOnly="1" fieldPosition="0">
        <references count="4">
          <reference field="8" count="1">
            <x v="1"/>
          </reference>
          <reference field="71" count="1" selected="0">
            <x v="70"/>
          </reference>
          <reference field="72" count="1" selected="0">
            <x v="5"/>
          </reference>
          <reference field="74" count="1" selected="0">
            <x v="2"/>
          </reference>
        </references>
      </pivotArea>
    </format>
    <format dxfId="1244">
      <pivotArea dataOnly="0" labelOnly="1" fieldPosition="0">
        <references count="4">
          <reference field="8" count="1">
            <x v="0"/>
          </reference>
          <reference field="71" count="1" selected="0">
            <x v="71"/>
          </reference>
          <reference field="72" count="1" selected="0">
            <x v="4"/>
          </reference>
          <reference field="74" count="1" selected="0">
            <x v="0"/>
          </reference>
        </references>
      </pivotArea>
    </format>
    <format dxfId="1243">
      <pivotArea dataOnly="0" labelOnly="1" fieldPosition="0">
        <references count="4">
          <reference field="8" count="1">
            <x v="2"/>
          </reference>
          <reference field="71" count="1" selected="0">
            <x v="80"/>
          </reference>
          <reference field="72" count="1" selected="0">
            <x v="6"/>
          </reference>
          <reference field="74" count="1" selected="0">
            <x v="0"/>
          </reference>
        </references>
      </pivotArea>
    </format>
    <format dxfId="1242">
      <pivotArea dataOnly="0" labelOnly="1" fieldPosition="0">
        <references count="4">
          <reference field="8" count="1">
            <x v="0"/>
          </reference>
          <reference field="71" count="1" selected="0">
            <x v="80"/>
          </reference>
          <reference field="72" count="1" selected="0">
            <x v="6"/>
          </reference>
          <reference field="74" count="1" selected="0">
            <x v="1"/>
          </reference>
        </references>
      </pivotArea>
    </format>
    <format dxfId="1241">
      <pivotArea dataOnly="0" labelOnly="1" fieldPosition="0">
        <references count="4">
          <reference field="8" count="1">
            <x v="1"/>
          </reference>
          <reference field="71" count="1" selected="0">
            <x v="87"/>
          </reference>
          <reference field="72" count="1" selected="0">
            <x v="7"/>
          </reference>
          <reference field="74" count="1" selected="0">
            <x v="0"/>
          </reference>
        </references>
      </pivotArea>
    </format>
    <format dxfId="1240">
      <pivotArea dataOnly="0" labelOnly="1" fieldPosition="0">
        <references count="4">
          <reference field="8" count="1">
            <x v="1"/>
          </reference>
          <reference field="71" count="1" selected="0">
            <x v="87"/>
          </reference>
          <reference field="72" count="1" selected="0">
            <x v="7"/>
          </reference>
          <reference field="74" count="1" selected="0">
            <x v="2"/>
          </reference>
        </references>
      </pivotArea>
    </format>
    <format dxfId="1239">
      <pivotArea dataOnly="0" labelOnly="1" fieldPosition="0">
        <references count="4">
          <reference field="8" count="1">
            <x v="0"/>
          </reference>
          <reference field="71" count="1" selected="0">
            <x v="88"/>
          </reference>
          <reference field="72" count="1" selected="0">
            <x v="4"/>
          </reference>
          <reference field="74" count="1" selected="0">
            <x v="2"/>
          </reference>
        </references>
      </pivotArea>
    </format>
    <format dxfId="1238">
      <pivotArea dataOnly="0" labelOnly="1" fieldPosition="0">
        <references count="4">
          <reference field="8" count="1">
            <x v="3"/>
          </reference>
          <reference field="71" count="1" selected="0">
            <x v="89"/>
          </reference>
          <reference field="72" count="1" selected="0">
            <x v="8"/>
          </reference>
          <reference field="74" count="1" selected="0">
            <x v="0"/>
          </reference>
        </references>
      </pivotArea>
    </format>
    <format dxfId="1237">
      <pivotArea dataOnly="0" labelOnly="1" fieldPosition="0">
        <references count="4">
          <reference field="8" count="1">
            <x v="3"/>
          </reference>
          <reference field="71" count="1" selected="0">
            <x v="89"/>
          </reference>
          <reference field="72" count="1" selected="0">
            <x v="8"/>
          </reference>
          <reference field="74" count="1" selected="0">
            <x v="2"/>
          </reference>
        </references>
      </pivotArea>
    </format>
    <format dxfId="1236">
      <pivotArea dataOnly="0" labelOnly="1" fieldPosition="0">
        <references count="4">
          <reference field="8" count="1">
            <x v="0"/>
          </reference>
          <reference field="71" count="1" selected="0">
            <x v="90"/>
          </reference>
          <reference field="72" count="1" selected="0">
            <x v="7"/>
          </reference>
          <reference field="74" count="1" selected="0">
            <x v="0"/>
          </reference>
        </references>
      </pivotArea>
    </format>
    <format dxfId="1235">
      <pivotArea dataOnly="0" labelOnly="1" fieldPosition="0">
        <references count="4">
          <reference field="8" count="1">
            <x v="0"/>
          </reference>
          <reference field="71" count="1" selected="0">
            <x v="90"/>
          </reference>
          <reference field="72" count="1" selected="0">
            <x v="7"/>
          </reference>
          <reference field="74" count="1" selected="0">
            <x v="1"/>
          </reference>
        </references>
      </pivotArea>
    </format>
    <format dxfId="1234">
      <pivotArea dataOnly="0" labelOnly="1" fieldPosition="0">
        <references count="4">
          <reference field="8" count="1">
            <x v="1"/>
          </reference>
          <reference field="71" count="1" selected="0">
            <x v="91"/>
          </reference>
          <reference field="72" count="1" selected="0">
            <x v="5"/>
          </reference>
          <reference field="74" count="1" selected="0">
            <x v="0"/>
          </reference>
        </references>
      </pivotArea>
    </format>
    <format dxfId="1233">
      <pivotArea dataOnly="0" labelOnly="1" fieldPosition="0">
        <references count="4">
          <reference field="8" count="1">
            <x v="1"/>
          </reference>
          <reference field="71" count="1" selected="0">
            <x v="91"/>
          </reference>
          <reference field="72" count="1" selected="0">
            <x v="5"/>
          </reference>
          <reference field="74" count="1" selected="0">
            <x v="1"/>
          </reference>
        </references>
      </pivotArea>
    </format>
    <format dxfId="1232">
      <pivotArea dataOnly="0" labelOnly="1" fieldPosition="0">
        <references count="4">
          <reference field="8" count="2">
            <x v="0"/>
            <x v="1"/>
          </reference>
          <reference field="71" count="1" selected="0">
            <x v="92"/>
          </reference>
          <reference field="72" count="1" selected="0">
            <x v="9"/>
          </reference>
          <reference field="74" count="1" selected="0">
            <x v="0"/>
          </reference>
        </references>
      </pivotArea>
    </format>
    <format dxfId="1231">
      <pivotArea dataOnly="0" labelOnly="1" fieldPosition="0">
        <references count="4">
          <reference field="8" count="1">
            <x v="2"/>
          </reference>
          <reference field="71" count="1" selected="0">
            <x v="92"/>
          </reference>
          <reference field="72" count="1" selected="0">
            <x v="9"/>
          </reference>
          <reference field="74" count="1" selected="0">
            <x v="1"/>
          </reference>
        </references>
      </pivotArea>
    </format>
    <format dxfId="1230">
      <pivotArea dataOnly="0" labelOnly="1" fieldPosition="0">
        <references count="4">
          <reference field="8" count="1">
            <x v="0"/>
          </reference>
          <reference field="71" count="1" selected="0">
            <x v="93"/>
          </reference>
          <reference field="72" count="1" selected="0">
            <x v="2"/>
          </reference>
          <reference field="74" count="1" selected="0">
            <x v="0"/>
          </reference>
        </references>
      </pivotArea>
    </format>
    <format dxfId="1229">
      <pivotArea dataOnly="0" labelOnly="1" fieldPosition="0">
        <references count="4">
          <reference field="8" count="1">
            <x v="0"/>
          </reference>
          <reference field="71" count="1" selected="0">
            <x v="93"/>
          </reference>
          <reference field="72" count="1" selected="0">
            <x v="2"/>
          </reference>
          <reference field="74" count="1" selected="0">
            <x v="2"/>
          </reference>
        </references>
      </pivotArea>
    </format>
    <format dxfId="1228">
      <pivotArea dataOnly="0" labelOnly="1" fieldPosition="0">
        <references count="4">
          <reference field="8" count="2">
            <x v="0"/>
            <x v="1"/>
          </reference>
          <reference field="71" count="1" selected="0">
            <x v="94"/>
          </reference>
          <reference field="72" count="1" selected="0">
            <x v="4"/>
          </reference>
          <reference field="74" count="1" selected="0">
            <x v="0"/>
          </reference>
        </references>
      </pivotArea>
    </format>
    <format dxfId="1227">
      <pivotArea dataOnly="0" labelOnly="1" fieldPosition="0">
        <references count="4">
          <reference field="8" count="1">
            <x v="0"/>
          </reference>
          <reference field="71" count="1" selected="0">
            <x v="94"/>
          </reference>
          <reference field="72" count="1" selected="0">
            <x v="4"/>
          </reference>
          <reference field="74" count="1" selected="0">
            <x v="1"/>
          </reference>
        </references>
      </pivotArea>
    </format>
    <format dxfId="1226">
      <pivotArea dataOnly="0" labelOnly="1" fieldPosition="0">
        <references count="4">
          <reference field="8" count="1">
            <x v="5"/>
          </reference>
          <reference field="71" count="1" selected="0">
            <x v="95"/>
          </reference>
          <reference field="72" count="1" selected="0">
            <x v="5"/>
          </reference>
          <reference field="74" count="1" selected="0">
            <x v="2"/>
          </reference>
        </references>
      </pivotArea>
    </format>
    <format dxfId="1225">
      <pivotArea dataOnly="0" labelOnly="1" fieldPosition="0">
        <references count="4">
          <reference field="8" count="1">
            <x v="1"/>
          </reference>
          <reference field="71" count="1" selected="0">
            <x v="96"/>
          </reference>
          <reference field="72" count="1" selected="0">
            <x v="7"/>
          </reference>
          <reference field="74" count="1" selected="0">
            <x v="0"/>
          </reference>
        </references>
      </pivotArea>
    </format>
    <format dxfId="1224">
      <pivotArea dataOnly="0" labelOnly="1" fieldPosition="0">
        <references count="4">
          <reference field="8" count="1">
            <x v="3"/>
          </reference>
          <reference field="71" count="1" selected="0">
            <x v="96"/>
          </reference>
          <reference field="72" count="1" selected="0">
            <x v="7"/>
          </reference>
          <reference field="74" count="1" selected="0">
            <x v="2"/>
          </reference>
        </references>
      </pivotArea>
    </format>
    <format dxfId="1223">
      <pivotArea dataOnly="0" labelOnly="1" fieldPosition="0">
        <references count="4">
          <reference field="8" count="1">
            <x v="1"/>
          </reference>
          <reference field="71" count="1" selected="0">
            <x v="97"/>
          </reference>
          <reference field="72" count="1" selected="0">
            <x v="5"/>
          </reference>
          <reference field="74" count="1" selected="0">
            <x v="0"/>
          </reference>
        </references>
      </pivotArea>
    </format>
    <format dxfId="1222">
      <pivotArea dataOnly="0" labelOnly="1" fieldPosition="0">
        <references count="4">
          <reference field="8" count="1">
            <x v="5"/>
          </reference>
          <reference field="71" count="1" selected="0">
            <x v="97"/>
          </reference>
          <reference field="72" count="1" selected="0">
            <x v="5"/>
          </reference>
          <reference field="74" count="1" selected="0">
            <x v="1"/>
          </reference>
        </references>
      </pivotArea>
    </format>
    <format dxfId="1221">
      <pivotArea dataOnly="0" labelOnly="1" fieldPosition="0">
        <references count="4">
          <reference field="8" count="1">
            <x v="1"/>
          </reference>
          <reference field="71" count="1" selected="0">
            <x v="98"/>
          </reference>
          <reference field="72" count="1" selected="0">
            <x v="5"/>
          </reference>
          <reference field="74" count="1" selected="0">
            <x v="0"/>
          </reference>
        </references>
      </pivotArea>
    </format>
    <format dxfId="1220">
      <pivotArea dataOnly="0" labelOnly="1" fieldPosition="0">
        <references count="4">
          <reference field="8" count="1">
            <x v="1"/>
          </reference>
          <reference field="71" count="1" selected="0">
            <x v="98"/>
          </reference>
          <reference field="72" count="1" selected="0">
            <x v="5"/>
          </reference>
          <reference field="74" count="1" selected="0">
            <x v="1"/>
          </reference>
        </references>
      </pivotArea>
    </format>
    <format dxfId="1219">
      <pivotArea dataOnly="0" labelOnly="1" fieldPosition="0">
        <references count="4">
          <reference field="8" count="2">
            <x v="0"/>
            <x v="1"/>
          </reference>
          <reference field="71" count="1" selected="0">
            <x v="99"/>
          </reference>
          <reference field="72" count="1" selected="0">
            <x v="4"/>
          </reference>
          <reference field="74" count="1" selected="0">
            <x v="0"/>
          </reference>
        </references>
      </pivotArea>
    </format>
    <format dxfId="1218">
      <pivotArea dataOnly="0" labelOnly="1" fieldPosition="0">
        <references count="4">
          <reference field="8" count="1">
            <x v="0"/>
          </reference>
          <reference field="71" count="1" selected="0">
            <x v="99"/>
          </reference>
          <reference field="72" count="1" selected="0">
            <x v="4"/>
          </reference>
          <reference field="74" count="1" selected="0">
            <x v="1"/>
          </reference>
        </references>
      </pivotArea>
    </format>
    <format dxfId="1217">
      <pivotArea dataOnly="0" labelOnly="1" fieldPosition="0">
        <references count="4">
          <reference field="8" count="1">
            <x v="5"/>
          </reference>
          <reference field="71" count="1" selected="0">
            <x v="100"/>
          </reference>
          <reference field="72" count="1" selected="0">
            <x v="1"/>
          </reference>
          <reference field="74" count="1" selected="0">
            <x v="1"/>
          </reference>
        </references>
      </pivotArea>
    </format>
    <format dxfId="1216">
      <pivotArea dataOnly="0" labelOnly="1" fieldPosition="0">
        <references count="4">
          <reference field="8" count="1">
            <x v="4"/>
          </reference>
          <reference field="71" count="1" selected="0">
            <x v="101"/>
          </reference>
          <reference field="72" count="1" selected="0">
            <x v="8"/>
          </reference>
          <reference field="74" count="1" selected="0">
            <x v="0"/>
          </reference>
        </references>
      </pivotArea>
    </format>
    <format dxfId="1215">
      <pivotArea dataOnly="0" labelOnly="1" fieldPosition="0">
        <references count="4">
          <reference field="8" count="1">
            <x v="4"/>
          </reference>
          <reference field="71" count="1" selected="0">
            <x v="101"/>
          </reference>
          <reference field="72" count="1" selected="0">
            <x v="8"/>
          </reference>
          <reference field="74" count="1" selected="0">
            <x v="2"/>
          </reference>
        </references>
      </pivotArea>
    </format>
    <format dxfId="1214">
      <pivotArea dataOnly="0" labelOnly="1" fieldPosition="0">
        <references count="4">
          <reference field="8" count="1">
            <x v="3"/>
          </reference>
          <reference field="71" count="1" selected="0">
            <x v="102"/>
          </reference>
          <reference field="72" count="1" selected="0">
            <x v="0"/>
          </reference>
          <reference field="74" count="1" selected="0">
            <x v="0"/>
          </reference>
        </references>
      </pivotArea>
    </format>
    <format dxfId="1213">
      <pivotArea dataOnly="0" labelOnly="1" fieldPosition="0">
        <references count="4">
          <reference field="8" count="1">
            <x v="1"/>
          </reference>
          <reference field="71" count="1" selected="0">
            <x v="103"/>
          </reference>
          <reference field="72" count="1" selected="0">
            <x v="9"/>
          </reference>
          <reference field="74" count="1" selected="0">
            <x v="0"/>
          </reference>
        </references>
      </pivotArea>
    </format>
    <format dxfId="1212">
      <pivotArea dataOnly="0" labelOnly="1" fieldPosition="0">
        <references count="4">
          <reference field="8" count="1">
            <x v="0"/>
          </reference>
          <reference field="71" count="1" selected="0">
            <x v="103"/>
          </reference>
          <reference field="72" count="1" selected="0">
            <x v="9"/>
          </reference>
          <reference field="74" count="1" selected="0">
            <x v="1"/>
          </reference>
        </references>
      </pivotArea>
    </format>
    <format dxfId="1211">
      <pivotArea dataOnly="0" labelOnly="1" fieldPosition="0">
        <references count="4">
          <reference field="8" count="1">
            <x v="6"/>
          </reference>
          <reference field="71" count="1" selected="0">
            <x v="104"/>
          </reference>
          <reference field="72" count="1" selected="0">
            <x v="1"/>
          </reference>
          <reference field="74" count="1" selected="0">
            <x v="0"/>
          </reference>
        </references>
      </pivotArea>
    </format>
    <format dxfId="1210">
      <pivotArea dataOnly="0" labelOnly="1" fieldPosition="0">
        <references count="4">
          <reference field="8" count="1">
            <x v="1"/>
          </reference>
          <reference field="71" count="1" selected="0">
            <x v="105"/>
          </reference>
          <reference field="72" count="1" selected="0">
            <x v="9"/>
          </reference>
          <reference field="74" count="1" selected="0">
            <x v="0"/>
          </reference>
        </references>
      </pivotArea>
    </format>
    <format dxfId="1209">
      <pivotArea dataOnly="0" labelOnly="1" fieldPosition="0">
        <references count="4">
          <reference field="8" count="1">
            <x v="1"/>
          </reference>
          <reference field="71" count="1" selected="0">
            <x v="105"/>
          </reference>
          <reference field="72" count="1" selected="0">
            <x v="9"/>
          </reference>
          <reference field="74" count="1" selected="0">
            <x v="1"/>
          </reference>
        </references>
      </pivotArea>
    </format>
    <format dxfId="1208">
      <pivotArea dataOnly="0" labelOnly="1" fieldPosition="0">
        <references count="4">
          <reference field="8" count="1">
            <x v="1"/>
          </reference>
          <reference field="71" count="1" selected="0">
            <x v="106"/>
          </reference>
          <reference field="72" count="1" selected="0">
            <x v="7"/>
          </reference>
          <reference field="74" count="1" selected="0">
            <x v="0"/>
          </reference>
        </references>
      </pivotArea>
    </format>
    <format dxfId="1207">
      <pivotArea dataOnly="0" labelOnly="1" fieldPosition="0">
        <references count="4">
          <reference field="8" count="1">
            <x v="1"/>
          </reference>
          <reference field="71" count="1" selected="0">
            <x v="106"/>
          </reference>
          <reference field="72" count="1" selected="0">
            <x v="7"/>
          </reference>
          <reference field="74" count="1" selected="0">
            <x v="1"/>
          </reference>
        </references>
      </pivotArea>
    </format>
    <format dxfId="1206">
      <pivotArea dataOnly="0" labelOnly="1" fieldPosition="0">
        <references count="4">
          <reference field="8" count="2">
            <x v="1"/>
            <x v="2"/>
          </reference>
          <reference field="71" count="1" selected="0">
            <x v="107"/>
          </reference>
          <reference field="72" count="1" selected="0">
            <x v="6"/>
          </reference>
          <reference field="74" count="1" selected="0">
            <x v="0"/>
          </reference>
        </references>
      </pivotArea>
    </format>
    <format dxfId="1205">
      <pivotArea dataOnly="0" labelOnly="1" fieldPosition="0">
        <references count="4">
          <reference field="8" count="1">
            <x v="2"/>
          </reference>
          <reference field="71" count="1" selected="0">
            <x v="107"/>
          </reference>
          <reference field="72" count="1" selected="0">
            <x v="6"/>
          </reference>
          <reference field="74" count="1" selected="0">
            <x v="1"/>
          </reference>
        </references>
      </pivotArea>
    </format>
    <format dxfId="1204">
      <pivotArea dataOnly="0" labelOnly="1" fieldPosition="0">
        <references count="4">
          <reference field="8" count="1">
            <x v="0"/>
          </reference>
          <reference field="71" count="1" selected="0">
            <x v="108"/>
          </reference>
          <reference field="72" count="1" selected="0">
            <x v="2"/>
          </reference>
          <reference field="74" count="1" selected="0">
            <x v="2"/>
          </reference>
        </references>
      </pivotArea>
    </format>
    <format dxfId="1203">
      <pivotArea dataOnly="0" labelOnly="1" fieldPosition="0">
        <references count="4">
          <reference field="8" count="1">
            <x v="2"/>
          </reference>
          <reference field="71" count="1" selected="0">
            <x v="109"/>
          </reference>
          <reference field="72" count="1" selected="0">
            <x v="6"/>
          </reference>
          <reference field="74" count="1" selected="0">
            <x v="0"/>
          </reference>
        </references>
      </pivotArea>
    </format>
    <format dxfId="1202">
      <pivotArea dataOnly="0" labelOnly="1" fieldPosition="0">
        <references count="4">
          <reference field="8" count="1">
            <x v="2"/>
          </reference>
          <reference field="71" count="1" selected="0">
            <x v="109"/>
          </reference>
          <reference field="72" count="1" selected="0">
            <x v="6"/>
          </reference>
          <reference field="74" count="1" selected="0">
            <x v="1"/>
          </reference>
        </references>
      </pivotArea>
    </format>
    <format dxfId="1201">
      <pivotArea dataOnly="0" labelOnly="1" fieldPosition="0">
        <references count="4">
          <reference field="8" count="2">
            <x v="3"/>
            <x v="5"/>
          </reference>
          <reference field="71" count="1" selected="0">
            <x v="110"/>
          </reference>
          <reference field="72" count="1" selected="0">
            <x v="7"/>
          </reference>
          <reference field="74" count="1" selected="0">
            <x v="0"/>
          </reference>
        </references>
      </pivotArea>
    </format>
    <format dxfId="1200">
      <pivotArea dataOnly="0" labelOnly="1" fieldPosition="0">
        <references count="4">
          <reference field="8" count="1">
            <x v="1"/>
          </reference>
          <reference field="71" count="1" selected="0">
            <x v="110"/>
          </reference>
          <reference field="72" count="1" selected="0">
            <x v="7"/>
          </reference>
          <reference field="74" count="1" selected="0">
            <x v="1"/>
          </reference>
        </references>
      </pivotArea>
    </format>
    <format dxfId="1199">
      <pivotArea dataOnly="0" labelOnly="1" fieldPosition="0">
        <references count="4">
          <reference field="8" count="1">
            <x v="1"/>
          </reference>
          <reference field="71" count="1" selected="0">
            <x v="111"/>
          </reference>
          <reference field="72" count="1" selected="0">
            <x v="2"/>
          </reference>
          <reference field="74" count="1" selected="0">
            <x v="0"/>
          </reference>
        </references>
      </pivotArea>
    </format>
    <format dxfId="1198">
      <pivotArea dataOnly="0" labelOnly="1" fieldPosition="0">
        <references count="4">
          <reference field="8" count="1">
            <x v="1"/>
          </reference>
          <reference field="71" count="1" selected="0">
            <x v="112"/>
          </reference>
          <reference field="72" count="1" selected="0">
            <x v="5"/>
          </reference>
          <reference field="74" count="1" selected="0">
            <x v="0"/>
          </reference>
        </references>
      </pivotArea>
    </format>
    <format dxfId="1197">
      <pivotArea dataOnly="0" labelOnly="1" fieldPosition="0">
        <references count="4">
          <reference field="8" count="1">
            <x v="5"/>
          </reference>
          <reference field="71" count="1" selected="0">
            <x v="112"/>
          </reference>
          <reference field="72" count="1" selected="0">
            <x v="5"/>
          </reference>
          <reference field="74" count="1" selected="0">
            <x v="2"/>
          </reference>
        </references>
      </pivotArea>
    </format>
    <format dxfId="1196">
      <pivotArea dataOnly="0" labelOnly="1" fieldPosition="0">
        <references count="4">
          <reference field="8" count="1">
            <x v="3"/>
          </reference>
          <reference field="71" count="1" selected="0">
            <x v="113"/>
          </reference>
          <reference field="72" count="1" selected="0">
            <x v="1"/>
          </reference>
          <reference field="74" count="1" selected="0">
            <x v="0"/>
          </reference>
        </references>
      </pivotArea>
    </format>
    <format dxfId="1195">
      <pivotArea dataOnly="0" labelOnly="1" fieldPosition="0">
        <references count="4">
          <reference field="8" count="1">
            <x v="3"/>
          </reference>
          <reference field="71" count="1" selected="0">
            <x v="113"/>
          </reference>
          <reference field="72" count="1" selected="0">
            <x v="1"/>
          </reference>
          <reference field="74" count="1" selected="0">
            <x v="1"/>
          </reference>
        </references>
      </pivotArea>
    </format>
    <format dxfId="1194">
      <pivotArea dataOnly="0" labelOnly="1" fieldPosition="0">
        <references count="4">
          <reference field="8" count="1">
            <x v="0"/>
          </reference>
          <reference field="71" count="1" selected="0">
            <x v="114"/>
          </reference>
          <reference field="72" count="1" selected="0">
            <x v="3"/>
          </reference>
          <reference field="74" count="1" selected="0">
            <x v="0"/>
          </reference>
        </references>
      </pivotArea>
    </format>
    <format dxfId="1193">
      <pivotArea dataOnly="0" labelOnly="1" fieldPosition="0">
        <references count="4">
          <reference field="8" count="1">
            <x v="0"/>
          </reference>
          <reference field="71" count="1" selected="0">
            <x v="114"/>
          </reference>
          <reference field="72" count="1" selected="0">
            <x v="3"/>
          </reference>
          <reference field="74" count="1" selected="0">
            <x v="2"/>
          </reference>
        </references>
      </pivotArea>
    </format>
    <format dxfId="1192">
      <pivotArea dataOnly="0" labelOnly="1" fieldPosition="0">
        <references count="4">
          <reference field="8" count="1">
            <x v="0"/>
          </reference>
          <reference field="71" count="1" selected="0">
            <x v="115"/>
          </reference>
          <reference field="72" count="1" selected="0">
            <x v="4"/>
          </reference>
          <reference field="74" count="1" selected="0">
            <x v="2"/>
          </reference>
        </references>
      </pivotArea>
    </format>
    <format dxfId="1191">
      <pivotArea dataOnly="0" labelOnly="1" fieldPosition="0">
        <references count="4">
          <reference field="8" count="1">
            <x v="3"/>
          </reference>
          <reference field="71" count="1" selected="0">
            <x v="116"/>
          </reference>
          <reference field="72" count="1" selected="0">
            <x v="7"/>
          </reference>
          <reference field="74" count="1" selected="0">
            <x v="0"/>
          </reference>
        </references>
      </pivotArea>
    </format>
    <format dxfId="1190">
      <pivotArea dataOnly="0" labelOnly="1" fieldPosition="0">
        <references count="4">
          <reference field="8" count="1">
            <x v="1"/>
          </reference>
          <reference field="71" count="1" selected="0">
            <x v="116"/>
          </reference>
          <reference field="72" count="1" selected="0">
            <x v="7"/>
          </reference>
          <reference field="74" count="1" selected="0">
            <x v="1"/>
          </reference>
        </references>
      </pivotArea>
    </format>
    <format dxfId="1189">
      <pivotArea dataOnly="0" labelOnly="1" fieldPosition="0">
        <references count="4">
          <reference field="8" count="1">
            <x v="1"/>
          </reference>
          <reference field="71" count="1" selected="0">
            <x v="117"/>
          </reference>
          <reference field="72" count="1" selected="0">
            <x v="0"/>
          </reference>
          <reference field="74" count="1" selected="0">
            <x v="0"/>
          </reference>
        </references>
      </pivotArea>
    </format>
    <format dxfId="1188">
      <pivotArea dataOnly="0" labelOnly="1" fieldPosition="0">
        <references count="4">
          <reference field="8" count="1">
            <x v="1"/>
          </reference>
          <reference field="71" count="1" selected="0">
            <x v="117"/>
          </reference>
          <reference field="72" count="1" selected="0">
            <x v="0"/>
          </reference>
          <reference field="74" count="1" selected="0">
            <x v="2"/>
          </reference>
        </references>
      </pivotArea>
    </format>
    <format dxfId="1187">
      <pivotArea dataOnly="0" labelOnly="1" fieldPosition="0">
        <references count="4">
          <reference field="8" count="1">
            <x v="3"/>
          </reference>
          <reference field="71" count="1" selected="0">
            <x v="118"/>
          </reference>
          <reference field="72" count="1" selected="0">
            <x v="6"/>
          </reference>
          <reference field="74" count="1" selected="0">
            <x v="0"/>
          </reference>
        </references>
      </pivotArea>
    </format>
    <format dxfId="1186">
      <pivotArea dataOnly="0" labelOnly="1" fieldPosition="0">
        <references count="4">
          <reference field="8" count="1">
            <x v="5"/>
          </reference>
          <reference field="71" count="1" selected="0">
            <x v="119"/>
          </reference>
          <reference field="72" count="1" selected="0">
            <x v="1"/>
          </reference>
          <reference field="74" count="1" selected="0">
            <x v="1"/>
          </reference>
        </references>
      </pivotArea>
    </format>
    <format dxfId="1185">
      <pivotArea dataOnly="0" labelOnly="1" fieldPosition="0">
        <references count="4">
          <reference field="8" count="1">
            <x v="0"/>
          </reference>
          <reference field="71" count="1" selected="0">
            <x v="120"/>
          </reference>
          <reference field="72" count="1" selected="0">
            <x v="3"/>
          </reference>
          <reference field="74" count="1" selected="0">
            <x v="0"/>
          </reference>
        </references>
      </pivotArea>
    </format>
    <format dxfId="1184">
      <pivotArea dataOnly="0" labelOnly="1" fieldPosition="0">
        <references count="4">
          <reference field="8" count="1">
            <x v="0"/>
          </reference>
          <reference field="71" count="1" selected="0">
            <x v="120"/>
          </reference>
          <reference field="72" count="1" selected="0">
            <x v="3"/>
          </reference>
          <reference field="74" count="1" selected="0">
            <x v="2"/>
          </reference>
        </references>
      </pivotArea>
    </format>
    <format dxfId="1183">
      <pivotArea dataOnly="0" labelOnly="1" fieldPosition="0">
        <references count="4">
          <reference field="8" count="1">
            <x v="0"/>
          </reference>
          <reference field="71" count="1" selected="0">
            <x v="121"/>
          </reference>
          <reference field="72" count="1" selected="0">
            <x v="1"/>
          </reference>
          <reference field="74" count="1" selected="0">
            <x v="2"/>
          </reference>
        </references>
      </pivotArea>
    </format>
    <format dxfId="1182">
      <pivotArea dataOnly="0" labelOnly="1" fieldPosition="0">
        <references count="4">
          <reference field="8" count="1">
            <x v="1"/>
          </reference>
          <reference field="71" count="1" selected="0">
            <x v="122"/>
          </reference>
          <reference field="72" count="1" selected="0">
            <x v="1"/>
          </reference>
          <reference field="74" count="1" selected="0">
            <x v="0"/>
          </reference>
        </references>
      </pivotArea>
    </format>
    <format dxfId="1181">
      <pivotArea dataOnly="0" labelOnly="1" fieldPosition="0">
        <references count="4">
          <reference field="8" count="1">
            <x v="1"/>
          </reference>
          <reference field="71" count="1" selected="0">
            <x v="122"/>
          </reference>
          <reference field="72" count="1" selected="0">
            <x v="1"/>
          </reference>
          <reference field="74" count="1" selected="0">
            <x v="1"/>
          </reference>
        </references>
      </pivotArea>
    </format>
    <format dxfId="1180">
      <pivotArea dataOnly="0" labelOnly="1" fieldPosition="0">
        <references count="4">
          <reference field="8" count="1">
            <x v="0"/>
          </reference>
          <reference field="71" count="1" selected="0">
            <x v="123"/>
          </reference>
          <reference field="72" count="1" selected="0">
            <x v="4"/>
          </reference>
          <reference field="74" count="1" selected="0">
            <x v="0"/>
          </reference>
        </references>
      </pivotArea>
    </format>
    <format dxfId="1179">
      <pivotArea dataOnly="0" labelOnly="1" fieldPosition="0">
        <references count="4">
          <reference field="8" count="1">
            <x v="0"/>
          </reference>
          <reference field="71" count="1" selected="0">
            <x v="123"/>
          </reference>
          <reference field="72" count="1" selected="0">
            <x v="4"/>
          </reference>
          <reference field="74" count="1" selected="0">
            <x v="1"/>
          </reference>
        </references>
      </pivotArea>
    </format>
    <format dxfId="1178">
      <pivotArea field="71" type="button" dataOnly="0" labelOnly="1" outline="0" axis="axisRow" fieldPosition="0"/>
    </format>
    <format dxfId="1177">
      <pivotArea field="72" type="button" dataOnly="0" labelOnly="1" outline="0" axis="axisRow" fieldPosition="1"/>
    </format>
    <format dxfId="1176">
      <pivotArea field="74" type="button" dataOnly="0" labelOnly="1" outline="0" axis="axisRow" fieldPosition="2"/>
    </format>
    <format dxfId="1175">
      <pivotArea field="8" type="button" dataOnly="0" labelOnly="1" outline="0" axis="axisRow" fieldPosition="3"/>
    </format>
    <format dxfId="1174">
      <pivotArea type="all" dataOnly="0" outline="0" fieldPosition="0"/>
    </format>
    <format dxfId="1173">
      <pivotArea field="71" type="button" dataOnly="0" labelOnly="1" outline="0" axis="axisRow" fieldPosition="0"/>
    </format>
    <format dxfId="1172">
      <pivotArea field="72" type="button" dataOnly="0" labelOnly="1" outline="0" axis="axisRow" fieldPosition="1"/>
    </format>
    <format dxfId="1171">
      <pivotArea field="74" type="button" dataOnly="0" labelOnly="1" outline="0" axis="axisRow" fieldPosition="2"/>
    </format>
    <format dxfId="1170">
      <pivotArea field="8" type="button" dataOnly="0" labelOnly="1" outline="0" axis="axisRow" fieldPosition="3"/>
    </format>
    <format dxfId="1169">
      <pivotArea field="14" type="button" dataOnly="0" labelOnly="1" outline="0" axis="axisRow" fieldPosition="4"/>
    </format>
    <format dxfId="1168">
      <pivotArea dataOnly="0" labelOnly="1" fieldPosition="0">
        <references count="1">
          <reference field="71" count="49">
            <x v="0"/>
            <x v="1"/>
            <x v="2"/>
            <x v="3"/>
            <x v="4"/>
            <x v="5"/>
            <x v="6"/>
            <x v="7"/>
            <x v="8"/>
            <x v="9"/>
            <x v="10"/>
            <x v="11"/>
            <x v="12"/>
            <x v="13"/>
            <x v="14"/>
            <x v="16"/>
            <x v="17"/>
            <x v="18"/>
            <x v="19"/>
            <x v="20"/>
            <x v="21"/>
            <x v="22"/>
            <x v="23"/>
            <x v="24"/>
            <x v="25"/>
            <x v="26"/>
            <x v="27"/>
            <x v="28"/>
            <x v="29"/>
            <x v="30"/>
            <x v="31"/>
            <x v="32"/>
            <x v="34"/>
            <x v="35"/>
            <x v="36"/>
            <x v="37"/>
            <x v="38"/>
            <x v="39"/>
            <x v="40"/>
            <x v="41"/>
            <x v="42"/>
            <x v="43"/>
            <x v="44"/>
            <x v="45"/>
            <x v="46"/>
            <x v="47"/>
            <x v="48"/>
            <x v="49"/>
            <x v="50"/>
          </reference>
        </references>
      </pivotArea>
    </format>
    <format dxfId="1167">
      <pivotArea dataOnly="0" labelOnly="1" fieldPosition="0">
        <references count="1">
          <reference field="71" count="48">
            <x v="51"/>
            <x v="52"/>
            <x v="53"/>
            <x v="54"/>
            <x v="55"/>
            <x v="56"/>
            <x v="57"/>
            <x v="58"/>
            <x v="59"/>
            <x v="60"/>
            <x v="61"/>
            <x v="62"/>
            <x v="63"/>
            <x v="64"/>
            <x v="65"/>
            <x v="66"/>
            <x v="67"/>
            <x v="70"/>
            <x v="71"/>
            <x v="80"/>
            <x v="87"/>
            <x v="88"/>
            <x v="89"/>
            <x v="90"/>
            <x v="91"/>
            <x v="92"/>
            <x v="93"/>
            <x v="94"/>
            <x v="95"/>
            <x v="96"/>
            <x v="97"/>
            <x v="98"/>
            <x v="99"/>
            <x v="100"/>
            <x v="101"/>
            <x v="102"/>
            <x v="103"/>
            <x v="104"/>
            <x v="105"/>
            <x v="106"/>
            <x v="107"/>
            <x v="108"/>
            <x v="109"/>
            <x v="110"/>
            <x v="111"/>
            <x v="112"/>
            <x v="113"/>
            <x v="114"/>
          </reference>
        </references>
      </pivotArea>
    </format>
    <format dxfId="1166">
      <pivotArea dataOnly="0" labelOnly="1" fieldPosition="0">
        <references count="1">
          <reference field="71" count="9">
            <x v="115"/>
            <x v="116"/>
            <x v="117"/>
            <x v="118"/>
            <x v="119"/>
            <x v="120"/>
            <x v="121"/>
            <x v="122"/>
            <x v="123"/>
          </reference>
        </references>
      </pivotArea>
    </format>
    <format dxfId="1165">
      <pivotArea dataOnly="0" labelOnly="1" grandRow="1" outline="0" fieldPosition="0"/>
    </format>
    <format dxfId="1164">
      <pivotArea dataOnly="0" labelOnly="1" fieldPosition="0">
        <references count="2">
          <reference field="71" count="1" selected="0">
            <x v="0"/>
          </reference>
          <reference field="72" count="1">
            <x v="7"/>
          </reference>
        </references>
      </pivotArea>
    </format>
    <format dxfId="1163">
      <pivotArea dataOnly="0" labelOnly="1" fieldPosition="0">
        <references count="2">
          <reference field="71" count="1" selected="0">
            <x v="1"/>
          </reference>
          <reference field="72" count="1">
            <x v="1"/>
          </reference>
        </references>
      </pivotArea>
    </format>
    <format dxfId="1162">
      <pivotArea dataOnly="0" labelOnly="1" fieldPosition="0">
        <references count="2">
          <reference field="71" count="1" selected="0">
            <x v="2"/>
          </reference>
          <reference field="72" count="1">
            <x v="6"/>
          </reference>
        </references>
      </pivotArea>
    </format>
    <format dxfId="1161">
      <pivotArea dataOnly="0" labelOnly="1" fieldPosition="0">
        <references count="2">
          <reference field="71" count="1" selected="0">
            <x v="3"/>
          </reference>
          <reference field="72" count="1">
            <x v="8"/>
          </reference>
        </references>
      </pivotArea>
    </format>
    <format dxfId="1160">
      <pivotArea dataOnly="0" labelOnly="1" fieldPosition="0">
        <references count="2">
          <reference field="71" count="1" selected="0">
            <x v="4"/>
          </reference>
          <reference field="72" count="1">
            <x v="1"/>
          </reference>
        </references>
      </pivotArea>
    </format>
    <format dxfId="1159">
      <pivotArea dataOnly="0" labelOnly="1" fieldPosition="0">
        <references count="2">
          <reference field="71" count="1" selected="0">
            <x v="6"/>
          </reference>
          <reference field="72" count="1">
            <x v="4"/>
          </reference>
        </references>
      </pivotArea>
    </format>
    <format dxfId="1158">
      <pivotArea dataOnly="0" labelOnly="1" fieldPosition="0">
        <references count="2">
          <reference field="71" count="1" selected="0">
            <x v="7"/>
          </reference>
          <reference field="72" count="1">
            <x v="1"/>
          </reference>
        </references>
      </pivotArea>
    </format>
    <format dxfId="1157">
      <pivotArea dataOnly="0" labelOnly="1" fieldPosition="0">
        <references count="2">
          <reference field="71" count="1" selected="0">
            <x v="8"/>
          </reference>
          <reference field="72" count="1">
            <x v="5"/>
          </reference>
        </references>
      </pivotArea>
    </format>
    <format dxfId="1156">
      <pivotArea dataOnly="0" labelOnly="1" fieldPosition="0">
        <references count="2">
          <reference field="71" count="1" selected="0">
            <x v="9"/>
          </reference>
          <reference field="72" count="1">
            <x v="0"/>
          </reference>
        </references>
      </pivotArea>
    </format>
    <format dxfId="1155">
      <pivotArea dataOnly="0" labelOnly="1" fieldPosition="0">
        <references count="2">
          <reference field="71" count="1" selected="0">
            <x v="10"/>
          </reference>
          <reference field="72" count="1">
            <x v="7"/>
          </reference>
        </references>
      </pivotArea>
    </format>
    <format dxfId="1154">
      <pivotArea dataOnly="0" labelOnly="1" fieldPosition="0">
        <references count="2">
          <reference field="71" count="1" selected="0">
            <x v="11"/>
          </reference>
          <reference field="72" count="1">
            <x v="5"/>
          </reference>
        </references>
      </pivotArea>
    </format>
    <format dxfId="1153">
      <pivotArea dataOnly="0" labelOnly="1" fieldPosition="0">
        <references count="2">
          <reference field="71" count="1" selected="0">
            <x v="12"/>
          </reference>
          <reference field="72" count="1">
            <x v="8"/>
          </reference>
        </references>
      </pivotArea>
    </format>
    <format dxfId="1152">
      <pivotArea dataOnly="0" labelOnly="1" fieldPosition="0">
        <references count="2">
          <reference field="71" count="1" selected="0">
            <x v="13"/>
          </reference>
          <reference field="72" count="1">
            <x v="9"/>
          </reference>
        </references>
      </pivotArea>
    </format>
    <format dxfId="1151">
      <pivotArea dataOnly="0" labelOnly="1" fieldPosition="0">
        <references count="2">
          <reference field="71" count="1" selected="0">
            <x v="14"/>
          </reference>
          <reference field="72" count="1">
            <x v="0"/>
          </reference>
        </references>
      </pivotArea>
    </format>
    <format dxfId="1150">
      <pivotArea dataOnly="0" labelOnly="1" fieldPosition="0">
        <references count="2">
          <reference field="71" count="1" selected="0">
            <x v="16"/>
          </reference>
          <reference field="72" count="1">
            <x v="4"/>
          </reference>
        </references>
      </pivotArea>
    </format>
    <format dxfId="1149">
      <pivotArea dataOnly="0" labelOnly="1" fieldPosition="0">
        <references count="2">
          <reference field="71" count="1" selected="0">
            <x v="17"/>
          </reference>
          <reference field="72" count="1">
            <x v="0"/>
          </reference>
        </references>
      </pivotArea>
    </format>
    <format dxfId="1148">
      <pivotArea dataOnly="0" labelOnly="1" fieldPosition="0">
        <references count="2">
          <reference field="71" count="1" selected="0">
            <x v="20"/>
          </reference>
          <reference field="72" count="1">
            <x v="5"/>
          </reference>
        </references>
      </pivotArea>
    </format>
    <format dxfId="1147">
      <pivotArea dataOnly="0" labelOnly="1" fieldPosition="0">
        <references count="2">
          <reference field="71" count="1" selected="0">
            <x v="21"/>
          </reference>
          <reference field="72" count="1">
            <x v="8"/>
          </reference>
        </references>
      </pivotArea>
    </format>
    <format dxfId="1146">
      <pivotArea dataOnly="0" labelOnly="1" fieldPosition="0">
        <references count="2">
          <reference field="71" count="1" selected="0">
            <x v="22"/>
          </reference>
          <reference field="72" count="1">
            <x v="0"/>
          </reference>
        </references>
      </pivotArea>
    </format>
    <format dxfId="1145">
      <pivotArea dataOnly="0" labelOnly="1" fieldPosition="0">
        <references count="2">
          <reference field="71" count="1" selected="0">
            <x v="23"/>
          </reference>
          <reference field="72" count="1">
            <x v="2"/>
          </reference>
        </references>
      </pivotArea>
    </format>
    <format dxfId="1144">
      <pivotArea dataOnly="0" labelOnly="1" fieldPosition="0">
        <references count="2">
          <reference field="71" count="1" selected="0">
            <x v="24"/>
          </reference>
          <reference field="72" count="1">
            <x v="5"/>
          </reference>
        </references>
      </pivotArea>
    </format>
    <format dxfId="1143">
      <pivotArea dataOnly="0" labelOnly="1" fieldPosition="0">
        <references count="2">
          <reference field="71" count="1" selected="0">
            <x v="25"/>
          </reference>
          <reference field="72" count="1">
            <x v="2"/>
          </reference>
        </references>
      </pivotArea>
    </format>
    <format dxfId="1142">
      <pivotArea dataOnly="0" labelOnly="1" fieldPosition="0">
        <references count="2">
          <reference field="71" count="1" selected="0">
            <x v="26"/>
          </reference>
          <reference field="72" count="1">
            <x v="5"/>
          </reference>
        </references>
      </pivotArea>
    </format>
    <format dxfId="1141">
      <pivotArea dataOnly="0" labelOnly="1" fieldPosition="0">
        <references count="2">
          <reference field="71" count="1" selected="0">
            <x v="27"/>
          </reference>
          <reference field="72" count="1">
            <x v="6"/>
          </reference>
        </references>
      </pivotArea>
    </format>
    <format dxfId="1140">
      <pivotArea dataOnly="0" labelOnly="1" fieldPosition="0">
        <references count="2">
          <reference field="71" count="1" selected="0">
            <x v="28"/>
          </reference>
          <reference field="72" count="1">
            <x v="5"/>
          </reference>
        </references>
      </pivotArea>
    </format>
    <format dxfId="1139">
      <pivotArea dataOnly="0" labelOnly="1" fieldPosition="0">
        <references count="2">
          <reference field="71" count="1" selected="0">
            <x v="30"/>
          </reference>
          <reference field="72" count="1">
            <x v="6"/>
          </reference>
        </references>
      </pivotArea>
    </format>
    <format dxfId="1138">
      <pivotArea dataOnly="0" labelOnly="1" fieldPosition="0">
        <references count="2">
          <reference field="71" count="1" selected="0">
            <x v="31"/>
          </reference>
          <reference field="72" count="1">
            <x v="5"/>
          </reference>
        </references>
      </pivotArea>
    </format>
    <format dxfId="1137">
      <pivotArea dataOnly="0" labelOnly="1" fieldPosition="0">
        <references count="2">
          <reference field="71" count="1" selected="0">
            <x v="32"/>
          </reference>
          <reference field="72" count="1">
            <x v="6"/>
          </reference>
        </references>
      </pivotArea>
    </format>
    <format dxfId="1136">
      <pivotArea dataOnly="0" labelOnly="1" fieldPosition="0">
        <references count="2">
          <reference field="71" count="1" selected="0">
            <x v="34"/>
          </reference>
          <reference field="72" count="1">
            <x v="3"/>
          </reference>
        </references>
      </pivotArea>
    </format>
    <format dxfId="1135">
      <pivotArea dataOnly="0" labelOnly="1" fieldPosition="0">
        <references count="2">
          <reference field="71" count="1" selected="0">
            <x v="35"/>
          </reference>
          <reference field="72" count="1">
            <x v="0"/>
          </reference>
        </references>
      </pivotArea>
    </format>
    <format dxfId="1134">
      <pivotArea dataOnly="0" labelOnly="1" fieldPosition="0">
        <references count="2">
          <reference field="71" count="1" selected="0">
            <x v="36"/>
          </reference>
          <reference field="72" count="1">
            <x v="9"/>
          </reference>
        </references>
      </pivotArea>
    </format>
    <format dxfId="1133">
      <pivotArea dataOnly="0" labelOnly="1" fieldPosition="0">
        <references count="2">
          <reference field="71" count="1" selected="0">
            <x v="37"/>
          </reference>
          <reference field="72" count="1">
            <x v="1"/>
          </reference>
        </references>
      </pivotArea>
    </format>
    <format dxfId="1132">
      <pivotArea dataOnly="0" labelOnly="1" fieldPosition="0">
        <references count="2">
          <reference field="71" count="1" selected="0">
            <x v="38"/>
          </reference>
          <reference field="72" count="1">
            <x v="2"/>
          </reference>
        </references>
      </pivotArea>
    </format>
    <format dxfId="1131">
      <pivotArea dataOnly="0" labelOnly="1" fieldPosition="0">
        <references count="2">
          <reference field="71" count="1" selected="0">
            <x v="39"/>
          </reference>
          <reference field="72" count="1">
            <x v="5"/>
          </reference>
        </references>
      </pivotArea>
    </format>
    <format dxfId="1130">
      <pivotArea dataOnly="0" labelOnly="1" fieldPosition="0">
        <references count="2">
          <reference field="71" count="1" selected="0">
            <x v="40"/>
          </reference>
          <reference field="72" count="1">
            <x v="9"/>
          </reference>
        </references>
      </pivotArea>
    </format>
    <format dxfId="1129">
      <pivotArea dataOnly="0" labelOnly="1" fieldPosition="0">
        <references count="2">
          <reference field="71" count="1" selected="0">
            <x v="42"/>
          </reference>
          <reference field="72" count="1">
            <x v="5"/>
          </reference>
        </references>
      </pivotArea>
    </format>
    <format dxfId="1128">
      <pivotArea dataOnly="0" labelOnly="1" fieldPosition="0">
        <references count="2">
          <reference field="71" count="1" selected="0">
            <x v="45"/>
          </reference>
          <reference field="72" count="1">
            <x v="4"/>
          </reference>
        </references>
      </pivotArea>
    </format>
    <format dxfId="1127">
      <pivotArea dataOnly="0" labelOnly="1" fieldPosition="0">
        <references count="2">
          <reference field="71" count="1" selected="0">
            <x v="47"/>
          </reference>
          <reference field="72" count="1">
            <x v="7"/>
          </reference>
        </references>
      </pivotArea>
    </format>
    <format dxfId="1126">
      <pivotArea dataOnly="0" labelOnly="1" fieldPosition="0">
        <references count="2">
          <reference field="71" count="1" selected="0">
            <x v="48"/>
          </reference>
          <reference field="72" count="1">
            <x v="5"/>
          </reference>
        </references>
      </pivotArea>
    </format>
    <format dxfId="1125">
      <pivotArea dataOnly="0" labelOnly="1" fieldPosition="0">
        <references count="2">
          <reference field="71" count="1" selected="0">
            <x v="49"/>
          </reference>
          <reference field="72" count="1">
            <x v="1"/>
          </reference>
        </references>
      </pivotArea>
    </format>
    <format dxfId="1124">
      <pivotArea dataOnly="0" labelOnly="1" fieldPosition="0">
        <references count="2">
          <reference field="71" count="1" selected="0">
            <x v="50"/>
          </reference>
          <reference field="72" count="1">
            <x v="3"/>
          </reference>
        </references>
      </pivotArea>
    </format>
    <format dxfId="1123">
      <pivotArea dataOnly="0" labelOnly="1" fieldPosition="0">
        <references count="2">
          <reference field="71" count="1" selected="0">
            <x v="51"/>
          </reference>
          <reference field="72" count="1">
            <x v="7"/>
          </reference>
        </references>
      </pivotArea>
    </format>
    <format dxfId="1122">
      <pivotArea dataOnly="0" labelOnly="1" fieldPosition="0">
        <references count="2">
          <reference field="71" count="1" selected="0">
            <x v="52"/>
          </reference>
          <reference field="72" count="1">
            <x v="1"/>
          </reference>
        </references>
      </pivotArea>
    </format>
    <format dxfId="1121">
      <pivotArea dataOnly="0" labelOnly="1" fieldPosition="0">
        <references count="2">
          <reference field="71" count="1" selected="0">
            <x v="54"/>
          </reference>
          <reference field="72" count="1">
            <x v="7"/>
          </reference>
        </references>
      </pivotArea>
    </format>
    <format dxfId="1120">
      <pivotArea dataOnly="0" labelOnly="1" fieldPosition="0">
        <references count="2">
          <reference field="71" count="1" selected="0">
            <x v="55"/>
          </reference>
          <reference field="72" count="1">
            <x v="8"/>
          </reference>
        </references>
      </pivotArea>
    </format>
    <format dxfId="1119">
      <pivotArea dataOnly="0" labelOnly="1" fieldPosition="0">
        <references count="2">
          <reference field="71" count="1" selected="0">
            <x v="56"/>
          </reference>
          <reference field="72" count="1">
            <x v="9"/>
          </reference>
        </references>
      </pivotArea>
    </format>
    <format dxfId="1118">
      <pivotArea dataOnly="0" labelOnly="1" fieldPosition="0">
        <references count="2">
          <reference field="71" count="1" selected="0">
            <x v="57"/>
          </reference>
          <reference field="72" count="1">
            <x v="8"/>
          </reference>
        </references>
      </pivotArea>
    </format>
    <format dxfId="1117">
      <pivotArea dataOnly="0" labelOnly="1" fieldPosition="0">
        <references count="2">
          <reference field="71" count="1" selected="0">
            <x v="59"/>
          </reference>
          <reference field="72" count="1">
            <x v="7"/>
          </reference>
        </references>
      </pivotArea>
    </format>
    <format dxfId="1116">
      <pivotArea dataOnly="0" labelOnly="1" fieldPosition="0">
        <references count="2">
          <reference field="71" count="1" selected="0">
            <x v="60"/>
          </reference>
          <reference field="72" count="1">
            <x v="9"/>
          </reference>
        </references>
      </pivotArea>
    </format>
    <format dxfId="1115">
      <pivotArea dataOnly="0" labelOnly="1" fieldPosition="0">
        <references count="2">
          <reference field="71" count="1" selected="0">
            <x v="61"/>
          </reference>
          <reference field="72" count="1">
            <x v="6"/>
          </reference>
        </references>
      </pivotArea>
    </format>
    <format dxfId="1114">
      <pivotArea dataOnly="0" labelOnly="1" fieldPosition="0">
        <references count="2">
          <reference field="71" count="1" selected="0">
            <x v="62"/>
          </reference>
          <reference field="72" count="1">
            <x v="8"/>
          </reference>
        </references>
      </pivotArea>
    </format>
    <format dxfId="1113">
      <pivotArea dataOnly="0" labelOnly="1" fieldPosition="0">
        <references count="2">
          <reference field="71" count="1" selected="0">
            <x v="63"/>
          </reference>
          <reference field="72" count="1">
            <x v="1"/>
          </reference>
        </references>
      </pivotArea>
    </format>
    <format dxfId="1112">
      <pivotArea dataOnly="0" labelOnly="1" fieldPosition="0">
        <references count="2">
          <reference field="71" count="1" selected="0">
            <x v="64"/>
          </reference>
          <reference field="72" count="1">
            <x v="7"/>
          </reference>
        </references>
      </pivotArea>
    </format>
    <format dxfId="1111">
      <pivotArea dataOnly="0" labelOnly="1" fieldPosition="0">
        <references count="2">
          <reference field="71" count="1" selected="0">
            <x v="65"/>
          </reference>
          <reference field="72" count="1">
            <x v="1"/>
          </reference>
        </references>
      </pivotArea>
    </format>
    <format dxfId="1110">
      <pivotArea dataOnly="0" labelOnly="1" fieldPosition="0">
        <references count="2">
          <reference field="71" count="1" selected="0">
            <x v="66"/>
          </reference>
          <reference field="72" count="1">
            <x v="6"/>
          </reference>
        </references>
      </pivotArea>
    </format>
    <format dxfId="1109">
      <pivotArea dataOnly="0" labelOnly="1" fieldPosition="0">
        <references count="2">
          <reference field="71" count="1" selected="0">
            <x v="67"/>
          </reference>
          <reference field="72" count="1">
            <x v="3"/>
          </reference>
        </references>
      </pivotArea>
    </format>
    <format dxfId="1108">
      <pivotArea dataOnly="0" labelOnly="1" fieldPosition="0">
        <references count="2">
          <reference field="71" count="1" selected="0">
            <x v="70"/>
          </reference>
          <reference field="72" count="1">
            <x v="5"/>
          </reference>
        </references>
      </pivotArea>
    </format>
    <format dxfId="1107">
      <pivotArea dataOnly="0" labelOnly="1" fieldPosition="0">
        <references count="2">
          <reference field="71" count="1" selected="0">
            <x v="71"/>
          </reference>
          <reference field="72" count="1">
            <x v="4"/>
          </reference>
        </references>
      </pivotArea>
    </format>
    <format dxfId="1106">
      <pivotArea dataOnly="0" labelOnly="1" fieldPosition="0">
        <references count="2">
          <reference field="71" count="1" selected="0">
            <x v="80"/>
          </reference>
          <reference field="72" count="1">
            <x v="6"/>
          </reference>
        </references>
      </pivotArea>
    </format>
    <format dxfId="1105">
      <pivotArea dataOnly="0" labelOnly="1" fieldPosition="0">
        <references count="2">
          <reference field="71" count="1" selected="0">
            <x v="87"/>
          </reference>
          <reference field="72" count="1">
            <x v="7"/>
          </reference>
        </references>
      </pivotArea>
    </format>
    <format dxfId="1104">
      <pivotArea dataOnly="0" labelOnly="1" fieldPosition="0">
        <references count="2">
          <reference field="71" count="1" selected="0">
            <x v="88"/>
          </reference>
          <reference field="72" count="1">
            <x v="4"/>
          </reference>
        </references>
      </pivotArea>
    </format>
    <format dxfId="1103">
      <pivotArea dataOnly="0" labelOnly="1" fieldPosition="0">
        <references count="2">
          <reference field="71" count="1" selected="0">
            <x v="89"/>
          </reference>
          <reference field="72" count="1">
            <x v="8"/>
          </reference>
        </references>
      </pivotArea>
    </format>
    <format dxfId="1102">
      <pivotArea dataOnly="0" labelOnly="1" fieldPosition="0">
        <references count="2">
          <reference field="71" count="1" selected="0">
            <x v="90"/>
          </reference>
          <reference field="72" count="1">
            <x v="7"/>
          </reference>
        </references>
      </pivotArea>
    </format>
    <format dxfId="1101">
      <pivotArea dataOnly="0" labelOnly="1" fieldPosition="0">
        <references count="2">
          <reference field="71" count="1" selected="0">
            <x v="91"/>
          </reference>
          <reference field="72" count="1">
            <x v="5"/>
          </reference>
        </references>
      </pivotArea>
    </format>
    <format dxfId="1100">
      <pivotArea dataOnly="0" labelOnly="1" fieldPosition="0">
        <references count="2">
          <reference field="71" count="1" selected="0">
            <x v="92"/>
          </reference>
          <reference field="72" count="1">
            <x v="9"/>
          </reference>
        </references>
      </pivotArea>
    </format>
    <format dxfId="1099">
      <pivotArea dataOnly="0" labelOnly="1" fieldPosition="0">
        <references count="2">
          <reference field="71" count="1" selected="0">
            <x v="93"/>
          </reference>
          <reference field="72" count="1">
            <x v="2"/>
          </reference>
        </references>
      </pivotArea>
    </format>
    <format dxfId="1098">
      <pivotArea dataOnly="0" labelOnly="1" fieldPosition="0">
        <references count="2">
          <reference field="71" count="1" selected="0">
            <x v="94"/>
          </reference>
          <reference field="72" count="1">
            <x v="4"/>
          </reference>
        </references>
      </pivotArea>
    </format>
    <format dxfId="1097">
      <pivotArea dataOnly="0" labelOnly="1" fieldPosition="0">
        <references count="2">
          <reference field="71" count="1" selected="0">
            <x v="95"/>
          </reference>
          <reference field="72" count="1">
            <x v="5"/>
          </reference>
        </references>
      </pivotArea>
    </format>
    <format dxfId="1096">
      <pivotArea dataOnly="0" labelOnly="1" fieldPosition="0">
        <references count="2">
          <reference field="71" count="1" selected="0">
            <x v="96"/>
          </reference>
          <reference field="72" count="1">
            <x v="7"/>
          </reference>
        </references>
      </pivotArea>
    </format>
    <format dxfId="1095">
      <pivotArea dataOnly="0" labelOnly="1" fieldPosition="0">
        <references count="2">
          <reference field="71" count="1" selected="0">
            <x v="97"/>
          </reference>
          <reference field="72" count="1">
            <x v="5"/>
          </reference>
        </references>
      </pivotArea>
    </format>
    <format dxfId="1094">
      <pivotArea dataOnly="0" labelOnly="1" fieldPosition="0">
        <references count="2">
          <reference field="71" count="1" selected="0">
            <x v="99"/>
          </reference>
          <reference field="72" count="1">
            <x v="4"/>
          </reference>
        </references>
      </pivotArea>
    </format>
    <format dxfId="1093">
      <pivotArea dataOnly="0" labelOnly="1" fieldPosition="0">
        <references count="2">
          <reference field="71" count="1" selected="0">
            <x v="100"/>
          </reference>
          <reference field="72" count="1">
            <x v="1"/>
          </reference>
        </references>
      </pivotArea>
    </format>
    <format dxfId="1092">
      <pivotArea dataOnly="0" labelOnly="1" fieldPosition="0">
        <references count="2">
          <reference field="71" count="1" selected="0">
            <x v="101"/>
          </reference>
          <reference field="72" count="1">
            <x v="8"/>
          </reference>
        </references>
      </pivotArea>
    </format>
    <format dxfId="1091">
      <pivotArea dataOnly="0" labelOnly="1" fieldPosition="0">
        <references count="2">
          <reference field="71" count="1" selected="0">
            <x v="102"/>
          </reference>
          <reference field="72" count="1">
            <x v="0"/>
          </reference>
        </references>
      </pivotArea>
    </format>
    <format dxfId="1090">
      <pivotArea dataOnly="0" labelOnly="1" fieldPosition="0">
        <references count="2">
          <reference field="71" count="1" selected="0">
            <x v="103"/>
          </reference>
          <reference field="72" count="1">
            <x v="9"/>
          </reference>
        </references>
      </pivotArea>
    </format>
    <format dxfId="1089">
      <pivotArea dataOnly="0" labelOnly="1" fieldPosition="0">
        <references count="2">
          <reference field="71" count="1" selected="0">
            <x v="104"/>
          </reference>
          <reference field="72" count="1">
            <x v="1"/>
          </reference>
        </references>
      </pivotArea>
    </format>
    <format dxfId="1088">
      <pivotArea dataOnly="0" labelOnly="1" fieldPosition="0">
        <references count="2">
          <reference field="71" count="1" selected="0">
            <x v="105"/>
          </reference>
          <reference field="72" count="1">
            <x v="9"/>
          </reference>
        </references>
      </pivotArea>
    </format>
    <format dxfId="1087">
      <pivotArea dataOnly="0" labelOnly="1" fieldPosition="0">
        <references count="2">
          <reference field="71" count="1" selected="0">
            <x v="106"/>
          </reference>
          <reference field="72" count="1">
            <x v="7"/>
          </reference>
        </references>
      </pivotArea>
    </format>
    <format dxfId="1086">
      <pivotArea dataOnly="0" labelOnly="1" fieldPosition="0">
        <references count="2">
          <reference field="71" count="1" selected="0">
            <x v="107"/>
          </reference>
          <reference field="72" count="1">
            <x v="6"/>
          </reference>
        </references>
      </pivotArea>
    </format>
    <format dxfId="1085">
      <pivotArea dataOnly="0" labelOnly="1" fieldPosition="0">
        <references count="2">
          <reference field="71" count="1" selected="0">
            <x v="108"/>
          </reference>
          <reference field="72" count="1">
            <x v="2"/>
          </reference>
        </references>
      </pivotArea>
    </format>
    <format dxfId="1084">
      <pivotArea dataOnly="0" labelOnly="1" fieldPosition="0">
        <references count="2">
          <reference field="71" count="1" selected="0">
            <x v="109"/>
          </reference>
          <reference field="72" count="1">
            <x v="6"/>
          </reference>
        </references>
      </pivotArea>
    </format>
    <format dxfId="1083">
      <pivotArea dataOnly="0" labelOnly="1" fieldPosition="0">
        <references count="2">
          <reference field="71" count="1" selected="0">
            <x v="110"/>
          </reference>
          <reference field="72" count="1">
            <x v="7"/>
          </reference>
        </references>
      </pivotArea>
    </format>
    <format dxfId="1082">
      <pivotArea dataOnly="0" labelOnly="1" fieldPosition="0">
        <references count="2">
          <reference field="71" count="1" selected="0">
            <x v="111"/>
          </reference>
          <reference field="72" count="1">
            <x v="2"/>
          </reference>
        </references>
      </pivotArea>
    </format>
    <format dxfId="1081">
      <pivotArea dataOnly="0" labelOnly="1" fieldPosition="0">
        <references count="2">
          <reference field="71" count="1" selected="0">
            <x v="112"/>
          </reference>
          <reference field="72" count="1">
            <x v="5"/>
          </reference>
        </references>
      </pivotArea>
    </format>
    <format dxfId="1080">
      <pivotArea dataOnly="0" labelOnly="1" fieldPosition="0">
        <references count="2">
          <reference field="71" count="1" selected="0">
            <x v="113"/>
          </reference>
          <reference field="72" count="1">
            <x v="1"/>
          </reference>
        </references>
      </pivotArea>
    </format>
    <format dxfId="1079">
      <pivotArea dataOnly="0" labelOnly="1" fieldPosition="0">
        <references count="2">
          <reference field="71" count="1" selected="0">
            <x v="114"/>
          </reference>
          <reference field="72" count="1">
            <x v="3"/>
          </reference>
        </references>
      </pivotArea>
    </format>
    <format dxfId="1078">
      <pivotArea dataOnly="0" labelOnly="1" fieldPosition="0">
        <references count="2">
          <reference field="71" count="1" selected="0">
            <x v="115"/>
          </reference>
          <reference field="72" count="1">
            <x v="4"/>
          </reference>
        </references>
      </pivotArea>
    </format>
    <format dxfId="1077">
      <pivotArea dataOnly="0" labelOnly="1" fieldPosition="0">
        <references count="2">
          <reference field="71" count="1" selected="0">
            <x v="116"/>
          </reference>
          <reference field="72" count="1">
            <x v="7"/>
          </reference>
        </references>
      </pivotArea>
    </format>
    <format dxfId="1076">
      <pivotArea dataOnly="0" labelOnly="1" fieldPosition="0">
        <references count="2">
          <reference field="71" count="1" selected="0">
            <x v="117"/>
          </reference>
          <reference field="72" count="1">
            <x v="0"/>
          </reference>
        </references>
      </pivotArea>
    </format>
    <format dxfId="1075">
      <pivotArea dataOnly="0" labelOnly="1" fieldPosition="0">
        <references count="2">
          <reference field="71" count="1" selected="0">
            <x v="118"/>
          </reference>
          <reference field="72" count="1">
            <x v="6"/>
          </reference>
        </references>
      </pivotArea>
    </format>
    <format dxfId="1074">
      <pivotArea dataOnly="0" labelOnly="1" fieldPosition="0">
        <references count="2">
          <reference field="71" count="1" selected="0">
            <x v="119"/>
          </reference>
          <reference field="72" count="1">
            <x v="1"/>
          </reference>
        </references>
      </pivotArea>
    </format>
    <format dxfId="1073">
      <pivotArea dataOnly="0" labelOnly="1" fieldPosition="0">
        <references count="2">
          <reference field="71" count="1" selected="0">
            <x v="120"/>
          </reference>
          <reference field="72" count="1">
            <x v="3"/>
          </reference>
        </references>
      </pivotArea>
    </format>
    <format dxfId="1072">
      <pivotArea dataOnly="0" labelOnly="1" fieldPosition="0">
        <references count="2">
          <reference field="71" count="1" selected="0">
            <x v="121"/>
          </reference>
          <reference field="72" count="1">
            <x v="1"/>
          </reference>
        </references>
      </pivotArea>
    </format>
    <format dxfId="1071">
      <pivotArea dataOnly="0" labelOnly="1" fieldPosition="0">
        <references count="2">
          <reference field="71" count="1" selected="0">
            <x v="123"/>
          </reference>
          <reference field="72" count="1">
            <x v="4"/>
          </reference>
        </references>
      </pivotArea>
    </format>
    <format dxfId="1070">
      <pivotArea dataOnly="0" labelOnly="1" fieldPosition="0">
        <references count="3">
          <reference field="71" count="1" selected="0">
            <x v="0"/>
          </reference>
          <reference field="72" count="1" selected="0">
            <x v="7"/>
          </reference>
          <reference field="74" count="2">
            <x v="0"/>
            <x v="1"/>
          </reference>
        </references>
      </pivotArea>
    </format>
    <format dxfId="1069">
      <pivotArea dataOnly="0" labelOnly="1" fieldPosition="0">
        <references count="3">
          <reference field="71" count="1" selected="0">
            <x v="1"/>
          </reference>
          <reference field="72" count="1" selected="0">
            <x v="1"/>
          </reference>
          <reference field="74" count="1">
            <x v="2"/>
          </reference>
        </references>
      </pivotArea>
    </format>
    <format dxfId="1068">
      <pivotArea dataOnly="0" labelOnly="1" fieldPosition="0">
        <references count="3">
          <reference field="71" count="1" selected="0">
            <x v="2"/>
          </reference>
          <reference field="72" count="1" selected="0">
            <x v="6"/>
          </reference>
          <reference field="74" count="2">
            <x v="0"/>
            <x v="2"/>
          </reference>
        </references>
      </pivotArea>
    </format>
    <format dxfId="1067">
      <pivotArea dataOnly="0" labelOnly="1" fieldPosition="0">
        <references count="3">
          <reference field="71" count="1" selected="0">
            <x v="5"/>
          </reference>
          <reference field="72" count="1" selected="0">
            <x v="1"/>
          </reference>
          <reference field="74" count="2">
            <x v="0"/>
            <x v="1"/>
          </reference>
        </references>
      </pivotArea>
    </format>
    <format dxfId="1066">
      <pivotArea dataOnly="0" labelOnly="1" fieldPosition="0">
        <references count="3">
          <reference field="71" count="1" selected="0">
            <x v="6"/>
          </reference>
          <reference field="72" count="1" selected="0">
            <x v="4"/>
          </reference>
          <reference field="74" count="2">
            <x v="0"/>
            <x v="1"/>
          </reference>
        </references>
      </pivotArea>
    </format>
    <format dxfId="1065">
      <pivotArea dataOnly="0" labelOnly="1" fieldPosition="0">
        <references count="3">
          <reference field="71" count="1" selected="0">
            <x v="7"/>
          </reference>
          <reference field="72" count="1" selected="0">
            <x v="1"/>
          </reference>
          <reference field="74" count="2">
            <x v="0"/>
            <x v="1"/>
          </reference>
        </references>
      </pivotArea>
    </format>
    <format dxfId="1064">
      <pivotArea dataOnly="0" labelOnly="1" fieldPosition="0">
        <references count="3">
          <reference field="71" count="1" selected="0">
            <x v="8"/>
          </reference>
          <reference field="72" count="1" selected="0">
            <x v="5"/>
          </reference>
          <reference field="74" count="1">
            <x v="2"/>
          </reference>
        </references>
      </pivotArea>
    </format>
    <format dxfId="1063">
      <pivotArea dataOnly="0" labelOnly="1" fieldPosition="0">
        <references count="3">
          <reference field="71" count="1" selected="0">
            <x v="9"/>
          </reference>
          <reference field="72" count="1" selected="0">
            <x v="0"/>
          </reference>
          <reference field="74" count="2">
            <x v="0"/>
            <x v="1"/>
          </reference>
        </references>
      </pivotArea>
    </format>
    <format dxfId="1062">
      <pivotArea dataOnly="0" labelOnly="1" fieldPosition="0">
        <references count="3">
          <reference field="71" count="1" selected="0">
            <x v="10"/>
          </reference>
          <reference field="72" count="1" selected="0">
            <x v="7"/>
          </reference>
          <reference field="74" count="2">
            <x v="0"/>
            <x v="1"/>
          </reference>
        </references>
      </pivotArea>
    </format>
    <format dxfId="1061">
      <pivotArea dataOnly="0" labelOnly="1" fieldPosition="0">
        <references count="3">
          <reference field="71" count="1" selected="0">
            <x v="11"/>
          </reference>
          <reference field="72" count="1" selected="0">
            <x v="5"/>
          </reference>
          <reference field="74" count="2">
            <x v="0"/>
            <x v="1"/>
          </reference>
        </references>
      </pivotArea>
    </format>
    <format dxfId="1060">
      <pivotArea dataOnly="0" labelOnly="1" fieldPosition="0">
        <references count="3">
          <reference field="71" count="1" selected="0">
            <x v="12"/>
          </reference>
          <reference field="72" count="1" selected="0">
            <x v="8"/>
          </reference>
          <reference field="74" count="2">
            <x v="0"/>
            <x v="2"/>
          </reference>
        </references>
      </pivotArea>
    </format>
    <format dxfId="1059">
      <pivotArea dataOnly="0" labelOnly="1" fieldPosition="0">
        <references count="3">
          <reference field="71" count="1" selected="0">
            <x v="13"/>
          </reference>
          <reference field="72" count="1" selected="0">
            <x v="9"/>
          </reference>
          <reference field="74" count="2">
            <x v="0"/>
            <x v="1"/>
          </reference>
        </references>
      </pivotArea>
    </format>
    <format dxfId="1058">
      <pivotArea dataOnly="0" labelOnly="1" fieldPosition="0">
        <references count="3">
          <reference field="71" count="1" selected="0">
            <x v="14"/>
          </reference>
          <reference field="72" count="1" selected="0">
            <x v="0"/>
          </reference>
          <reference field="74" count="2">
            <x v="0"/>
            <x v="1"/>
          </reference>
        </references>
      </pivotArea>
    </format>
    <format dxfId="1057">
      <pivotArea dataOnly="0" labelOnly="1" fieldPosition="0">
        <references count="3">
          <reference field="71" count="1" selected="0">
            <x v="16"/>
          </reference>
          <reference field="72" count="1" selected="0">
            <x v="4"/>
          </reference>
          <reference field="74" count="2">
            <x v="0"/>
            <x v="1"/>
          </reference>
        </references>
      </pivotArea>
    </format>
    <format dxfId="1056">
      <pivotArea dataOnly="0" labelOnly="1" fieldPosition="0">
        <references count="3">
          <reference field="71" count="1" selected="0">
            <x v="17"/>
          </reference>
          <reference field="72" count="1" selected="0">
            <x v="0"/>
          </reference>
          <reference field="74" count="2">
            <x v="0"/>
            <x v="2"/>
          </reference>
        </references>
      </pivotArea>
    </format>
    <format dxfId="1055">
      <pivotArea dataOnly="0" labelOnly="1" fieldPosition="0">
        <references count="3">
          <reference field="71" count="1" selected="0">
            <x v="19"/>
          </reference>
          <reference field="72" count="1" selected="0">
            <x v="0"/>
          </reference>
          <reference field="74" count="2">
            <x v="0"/>
            <x v="2"/>
          </reference>
        </references>
      </pivotArea>
    </format>
    <format dxfId="1054">
      <pivotArea dataOnly="0" labelOnly="1" fieldPosition="0">
        <references count="3">
          <reference field="71" count="1" selected="0">
            <x v="20"/>
          </reference>
          <reference field="72" count="1" selected="0">
            <x v="5"/>
          </reference>
          <reference field="74" count="2">
            <x v="0"/>
            <x v="1"/>
          </reference>
        </references>
      </pivotArea>
    </format>
    <format dxfId="1053">
      <pivotArea dataOnly="0" labelOnly="1" fieldPosition="0">
        <references count="3">
          <reference field="71" count="1" selected="0">
            <x v="22"/>
          </reference>
          <reference field="72" count="1" selected="0">
            <x v="0"/>
          </reference>
          <reference field="74" count="2">
            <x v="0"/>
            <x v="2"/>
          </reference>
        </references>
      </pivotArea>
    </format>
    <format dxfId="1052">
      <pivotArea dataOnly="0" labelOnly="1" fieldPosition="0">
        <references count="3">
          <reference field="71" count="1" selected="0">
            <x v="23"/>
          </reference>
          <reference field="72" count="1" selected="0">
            <x v="2"/>
          </reference>
          <reference field="74" count="2">
            <x v="0"/>
            <x v="2"/>
          </reference>
        </references>
      </pivotArea>
    </format>
    <format dxfId="1051">
      <pivotArea dataOnly="0" labelOnly="1" fieldPosition="0">
        <references count="3">
          <reference field="71" count="1" selected="0">
            <x v="24"/>
          </reference>
          <reference field="72" count="1" selected="0">
            <x v="5"/>
          </reference>
          <reference field="74" count="2">
            <x v="0"/>
            <x v="1"/>
          </reference>
        </references>
      </pivotArea>
    </format>
    <format dxfId="1050">
      <pivotArea dataOnly="0" labelOnly="1" fieldPosition="0">
        <references count="3">
          <reference field="71" count="1" selected="0">
            <x v="26"/>
          </reference>
          <reference field="72" count="1" selected="0">
            <x v="5"/>
          </reference>
          <reference field="74" count="2">
            <x v="0"/>
            <x v="2"/>
          </reference>
        </references>
      </pivotArea>
    </format>
    <format dxfId="1049">
      <pivotArea dataOnly="0" labelOnly="1" fieldPosition="0">
        <references count="3">
          <reference field="71" count="1" selected="0">
            <x v="28"/>
          </reference>
          <reference field="72" count="1" selected="0">
            <x v="5"/>
          </reference>
          <reference field="74" count="2">
            <x v="0"/>
            <x v="1"/>
          </reference>
        </references>
      </pivotArea>
    </format>
    <format dxfId="1048">
      <pivotArea dataOnly="0" labelOnly="1" fieldPosition="0">
        <references count="3">
          <reference field="71" count="1" selected="0">
            <x v="29"/>
          </reference>
          <reference field="72" count="1" selected="0">
            <x v="5"/>
          </reference>
          <reference field="74" count="2">
            <x v="0"/>
            <x v="1"/>
          </reference>
        </references>
      </pivotArea>
    </format>
    <format dxfId="1047">
      <pivotArea dataOnly="0" labelOnly="1" fieldPosition="0">
        <references count="3">
          <reference field="71" count="1" selected="0">
            <x v="31"/>
          </reference>
          <reference field="72" count="1" selected="0">
            <x v="5"/>
          </reference>
          <reference field="74" count="2">
            <x v="0"/>
            <x v="1"/>
          </reference>
        </references>
      </pivotArea>
    </format>
    <format dxfId="1046">
      <pivotArea dataOnly="0" labelOnly="1" fieldPosition="0">
        <references count="3">
          <reference field="71" count="1" selected="0">
            <x v="32"/>
          </reference>
          <reference field="72" count="1" selected="0">
            <x v="6"/>
          </reference>
          <reference field="74" count="2">
            <x v="0"/>
            <x v="1"/>
          </reference>
        </references>
      </pivotArea>
    </format>
    <format dxfId="1045">
      <pivotArea dataOnly="0" labelOnly="1" fieldPosition="0">
        <references count="3">
          <reference field="71" count="1" selected="0">
            <x v="34"/>
          </reference>
          <reference field="72" count="1" selected="0">
            <x v="3"/>
          </reference>
          <reference field="74" count="2">
            <x v="0"/>
            <x v="2"/>
          </reference>
        </references>
      </pivotArea>
    </format>
    <format dxfId="1044">
      <pivotArea dataOnly="0" labelOnly="1" fieldPosition="0">
        <references count="3">
          <reference field="71" count="1" selected="0">
            <x v="35"/>
          </reference>
          <reference field="72" count="1" selected="0">
            <x v="0"/>
          </reference>
          <reference field="74" count="1">
            <x v="1"/>
          </reference>
        </references>
      </pivotArea>
    </format>
    <format dxfId="1043">
      <pivotArea dataOnly="0" labelOnly="1" fieldPosition="0">
        <references count="3">
          <reference field="71" count="1" selected="0">
            <x v="36"/>
          </reference>
          <reference field="72" count="1" selected="0">
            <x v="9"/>
          </reference>
          <reference field="74" count="2">
            <x v="0"/>
            <x v="2"/>
          </reference>
        </references>
      </pivotArea>
    </format>
    <format dxfId="1042">
      <pivotArea dataOnly="0" labelOnly="1" fieldPosition="0">
        <references count="3">
          <reference field="71" count="1" selected="0">
            <x v="37"/>
          </reference>
          <reference field="72" count="1" selected="0">
            <x v="1"/>
          </reference>
          <reference field="74" count="2">
            <x v="0"/>
            <x v="1"/>
          </reference>
        </references>
      </pivotArea>
    </format>
    <format dxfId="1041">
      <pivotArea dataOnly="0" labelOnly="1" fieldPosition="0">
        <references count="3">
          <reference field="71" count="1" selected="0">
            <x v="38"/>
          </reference>
          <reference field="72" count="1" selected="0">
            <x v="2"/>
          </reference>
          <reference field="74" count="2">
            <x v="0"/>
            <x v="2"/>
          </reference>
        </references>
      </pivotArea>
    </format>
    <format dxfId="1040">
      <pivotArea dataOnly="0" labelOnly="1" fieldPosition="0">
        <references count="3">
          <reference field="71" count="1" selected="0">
            <x v="39"/>
          </reference>
          <reference field="72" count="1" selected="0">
            <x v="5"/>
          </reference>
          <reference field="74" count="2">
            <x v="0"/>
            <x v="1"/>
          </reference>
        </references>
      </pivotArea>
    </format>
    <format dxfId="1039">
      <pivotArea dataOnly="0" labelOnly="1" fieldPosition="0">
        <references count="3">
          <reference field="71" count="1" selected="0">
            <x v="40"/>
          </reference>
          <reference field="72" count="1" selected="0">
            <x v="9"/>
          </reference>
          <reference field="74" count="2">
            <x v="0"/>
            <x v="1"/>
          </reference>
        </references>
      </pivotArea>
    </format>
    <format dxfId="1038">
      <pivotArea dataOnly="0" labelOnly="1" fieldPosition="0">
        <references count="3">
          <reference field="71" count="1" selected="0">
            <x v="41"/>
          </reference>
          <reference field="72" count="1" selected="0">
            <x v="9"/>
          </reference>
          <reference field="74" count="2">
            <x v="0"/>
            <x v="2"/>
          </reference>
        </references>
      </pivotArea>
    </format>
    <format dxfId="1037">
      <pivotArea dataOnly="0" labelOnly="1" fieldPosition="0">
        <references count="3">
          <reference field="71" count="1" selected="0">
            <x v="42"/>
          </reference>
          <reference field="72" count="1" selected="0">
            <x v="5"/>
          </reference>
          <reference field="74" count="2">
            <x v="0"/>
            <x v="1"/>
          </reference>
        </references>
      </pivotArea>
    </format>
    <format dxfId="1036">
      <pivotArea dataOnly="0" labelOnly="1" fieldPosition="0">
        <references count="3">
          <reference field="71" count="1" selected="0">
            <x v="43"/>
          </reference>
          <reference field="72" count="1" selected="0">
            <x v="5"/>
          </reference>
          <reference field="74" count="2">
            <x v="0"/>
            <x v="2"/>
          </reference>
        </references>
      </pivotArea>
    </format>
    <format dxfId="1035">
      <pivotArea dataOnly="0" labelOnly="1" fieldPosition="0">
        <references count="3">
          <reference field="71" count="1" selected="0">
            <x v="44"/>
          </reference>
          <reference field="72" count="1" selected="0">
            <x v="5"/>
          </reference>
          <reference field="74" count="2">
            <x v="0"/>
            <x v="1"/>
          </reference>
        </references>
      </pivotArea>
    </format>
    <format dxfId="1034">
      <pivotArea dataOnly="0" labelOnly="1" fieldPosition="0">
        <references count="3">
          <reference field="71" count="1" selected="0">
            <x v="45"/>
          </reference>
          <reference field="72" count="1" selected="0">
            <x v="4"/>
          </reference>
          <reference field="74" count="2">
            <x v="0"/>
            <x v="1"/>
          </reference>
        </references>
      </pivotArea>
    </format>
    <format dxfId="1033">
      <pivotArea dataOnly="0" labelOnly="1" fieldPosition="0">
        <references count="3">
          <reference field="71" count="1" selected="0">
            <x v="46"/>
          </reference>
          <reference field="72" count="1" selected="0">
            <x v="4"/>
          </reference>
          <reference field="74" count="2">
            <x v="0"/>
            <x v="2"/>
          </reference>
        </references>
      </pivotArea>
    </format>
    <format dxfId="1032">
      <pivotArea dataOnly="0" labelOnly="1" fieldPosition="0">
        <references count="3">
          <reference field="71" count="1" selected="0">
            <x v="47"/>
          </reference>
          <reference field="72" count="1" selected="0">
            <x v="7"/>
          </reference>
          <reference field="74" count="2">
            <x v="0"/>
            <x v="1"/>
          </reference>
        </references>
      </pivotArea>
    </format>
    <format dxfId="1031">
      <pivotArea dataOnly="0" labelOnly="1" fieldPosition="0">
        <references count="3">
          <reference field="71" count="1" selected="0">
            <x v="50"/>
          </reference>
          <reference field="72" count="1" selected="0">
            <x v="3"/>
          </reference>
          <reference field="74" count="2">
            <x v="0"/>
            <x v="2"/>
          </reference>
        </references>
      </pivotArea>
    </format>
    <format dxfId="1030">
      <pivotArea dataOnly="0" labelOnly="1" fieldPosition="0">
        <references count="3">
          <reference field="71" count="1" selected="0">
            <x v="51"/>
          </reference>
          <reference field="72" count="1" selected="0">
            <x v="7"/>
          </reference>
          <reference field="74" count="2">
            <x v="0"/>
            <x v="1"/>
          </reference>
        </references>
      </pivotArea>
    </format>
    <format dxfId="1029">
      <pivotArea dataOnly="0" labelOnly="1" fieldPosition="0">
        <references count="3">
          <reference field="71" count="1" selected="0">
            <x v="52"/>
          </reference>
          <reference field="72" count="1" selected="0">
            <x v="1"/>
          </reference>
          <reference field="74" count="2">
            <x v="0"/>
            <x v="1"/>
          </reference>
        </references>
      </pivotArea>
    </format>
    <format dxfId="1028">
      <pivotArea dataOnly="0" labelOnly="1" fieldPosition="0">
        <references count="3">
          <reference field="71" count="1" selected="0">
            <x v="53"/>
          </reference>
          <reference field="72" count="1" selected="0">
            <x v="1"/>
          </reference>
          <reference field="74" count="1">
            <x v="2"/>
          </reference>
        </references>
      </pivotArea>
    </format>
    <format dxfId="1027">
      <pivotArea dataOnly="0" labelOnly="1" fieldPosition="0">
        <references count="3">
          <reference field="71" count="1" selected="0">
            <x v="54"/>
          </reference>
          <reference field="72" count="1" selected="0">
            <x v="7"/>
          </reference>
          <reference field="74" count="2">
            <x v="0"/>
            <x v="1"/>
          </reference>
        </references>
      </pivotArea>
    </format>
    <format dxfId="1026">
      <pivotArea dataOnly="0" labelOnly="1" fieldPosition="0">
        <references count="3">
          <reference field="71" count="1" selected="0">
            <x v="55"/>
          </reference>
          <reference field="72" count="1" selected="0">
            <x v="8"/>
          </reference>
          <reference field="74" count="1">
            <x v="2"/>
          </reference>
        </references>
      </pivotArea>
    </format>
    <format dxfId="1025">
      <pivotArea dataOnly="0" labelOnly="1" fieldPosition="0">
        <references count="3">
          <reference field="71" count="1" selected="0">
            <x v="56"/>
          </reference>
          <reference field="72" count="1" selected="0">
            <x v="9"/>
          </reference>
          <reference field="74" count="2">
            <x v="0"/>
            <x v="2"/>
          </reference>
        </references>
      </pivotArea>
    </format>
    <format dxfId="1024">
      <pivotArea dataOnly="0" labelOnly="1" fieldPosition="0">
        <references count="3">
          <reference field="71" count="1" selected="0">
            <x v="57"/>
          </reference>
          <reference field="72" count="1" selected="0">
            <x v="8"/>
          </reference>
          <reference field="74" count="2">
            <x v="0"/>
            <x v="1"/>
          </reference>
        </references>
      </pivotArea>
    </format>
    <format dxfId="1023">
      <pivotArea dataOnly="0" labelOnly="1" fieldPosition="0">
        <references count="3">
          <reference field="71" count="1" selected="0">
            <x v="58"/>
          </reference>
          <reference field="72" count="1" selected="0">
            <x v="8"/>
          </reference>
          <reference field="74" count="2">
            <x v="0"/>
            <x v="2"/>
          </reference>
        </references>
      </pivotArea>
    </format>
    <format dxfId="1022">
      <pivotArea dataOnly="0" labelOnly="1" fieldPosition="0">
        <references count="3">
          <reference field="71" count="1" selected="0">
            <x v="59"/>
          </reference>
          <reference field="72" count="1" selected="0">
            <x v="7"/>
          </reference>
          <reference field="74" count="2">
            <x v="0"/>
            <x v="2"/>
          </reference>
        </references>
      </pivotArea>
    </format>
    <format dxfId="1021">
      <pivotArea dataOnly="0" labelOnly="1" fieldPosition="0">
        <references count="3">
          <reference field="71" count="1" selected="0">
            <x v="61"/>
          </reference>
          <reference field="72" count="1" selected="0">
            <x v="6"/>
          </reference>
          <reference field="74" count="2">
            <x v="0"/>
            <x v="1"/>
          </reference>
        </references>
      </pivotArea>
    </format>
    <format dxfId="1020">
      <pivotArea dataOnly="0" labelOnly="1" fieldPosition="0">
        <references count="3">
          <reference field="71" count="1" selected="0">
            <x v="62"/>
          </reference>
          <reference field="72" count="1" selected="0">
            <x v="8"/>
          </reference>
          <reference field="74" count="2">
            <x v="0"/>
            <x v="1"/>
          </reference>
        </references>
      </pivotArea>
    </format>
    <format dxfId="1019">
      <pivotArea dataOnly="0" labelOnly="1" fieldPosition="0">
        <references count="3">
          <reference field="71" count="1" selected="0">
            <x v="64"/>
          </reference>
          <reference field="72" count="1" selected="0">
            <x v="7"/>
          </reference>
          <reference field="74" count="2">
            <x v="0"/>
            <x v="1"/>
          </reference>
        </references>
      </pivotArea>
    </format>
    <format dxfId="1018">
      <pivotArea dataOnly="0" labelOnly="1" fieldPosition="0">
        <references count="3">
          <reference field="71" count="1" selected="0">
            <x v="65"/>
          </reference>
          <reference field="72" count="1" selected="0">
            <x v="1"/>
          </reference>
          <reference field="74" count="2">
            <x v="0"/>
            <x v="1"/>
          </reference>
        </references>
      </pivotArea>
    </format>
    <format dxfId="1017">
      <pivotArea dataOnly="0" labelOnly="1" fieldPosition="0">
        <references count="3">
          <reference field="71" count="1" selected="0">
            <x v="67"/>
          </reference>
          <reference field="72" count="1" selected="0">
            <x v="3"/>
          </reference>
          <reference field="74" count="2">
            <x v="0"/>
            <x v="2"/>
          </reference>
        </references>
      </pivotArea>
    </format>
    <format dxfId="1016">
      <pivotArea dataOnly="0" labelOnly="1" fieldPosition="0">
        <references count="3">
          <reference field="71" count="1" selected="0">
            <x v="71"/>
          </reference>
          <reference field="72" count="1" selected="0">
            <x v="4"/>
          </reference>
          <reference field="74" count="2">
            <x v="0"/>
            <x v="1"/>
          </reference>
        </references>
      </pivotArea>
    </format>
    <format dxfId="1015">
      <pivotArea dataOnly="0" labelOnly="1" fieldPosition="0">
        <references count="3">
          <reference field="71" count="1" selected="0">
            <x v="87"/>
          </reference>
          <reference field="72" count="1" selected="0">
            <x v="7"/>
          </reference>
          <reference field="74" count="2">
            <x v="0"/>
            <x v="2"/>
          </reference>
        </references>
      </pivotArea>
    </format>
    <format dxfId="1014">
      <pivotArea dataOnly="0" labelOnly="1" fieldPosition="0">
        <references count="3">
          <reference field="71" count="1" selected="0">
            <x v="89"/>
          </reference>
          <reference field="72" count="1" selected="0">
            <x v="8"/>
          </reference>
          <reference field="74" count="2">
            <x v="0"/>
            <x v="2"/>
          </reference>
        </references>
      </pivotArea>
    </format>
    <format dxfId="1013">
      <pivotArea dataOnly="0" labelOnly="1" fieldPosition="0">
        <references count="3">
          <reference field="71" count="1" selected="0">
            <x v="90"/>
          </reference>
          <reference field="72" count="1" selected="0">
            <x v="7"/>
          </reference>
          <reference field="74" count="2">
            <x v="0"/>
            <x v="1"/>
          </reference>
        </references>
      </pivotArea>
    </format>
    <format dxfId="1012">
      <pivotArea dataOnly="0" labelOnly="1" fieldPosition="0">
        <references count="3">
          <reference field="71" count="1" selected="0">
            <x v="91"/>
          </reference>
          <reference field="72" count="1" selected="0">
            <x v="5"/>
          </reference>
          <reference field="74" count="2">
            <x v="0"/>
            <x v="1"/>
          </reference>
        </references>
      </pivotArea>
    </format>
    <format dxfId="1011">
      <pivotArea dataOnly="0" labelOnly="1" fieldPosition="0">
        <references count="3">
          <reference field="71" count="1" selected="0">
            <x v="92"/>
          </reference>
          <reference field="72" count="1" selected="0">
            <x v="9"/>
          </reference>
          <reference field="74" count="2">
            <x v="0"/>
            <x v="1"/>
          </reference>
        </references>
      </pivotArea>
    </format>
    <format dxfId="1010">
      <pivotArea dataOnly="0" labelOnly="1" fieldPosition="0">
        <references count="3">
          <reference field="71" count="1" selected="0">
            <x v="93"/>
          </reference>
          <reference field="72" count="1" selected="0">
            <x v="2"/>
          </reference>
          <reference field="74" count="2">
            <x v="0"/>
            <x v="2"/>
          </reference>
        </references>
      </pivotArea>
    </format>
    <format dxfId="1009">
      <pivotArea dataOnly="0" labelOnly="1" fieldPosition="0">
        <references count="3">
          <reference field="71" count="1" selected="0">
            <x v="94"/>
          </reference>
          <reference field="72" count="1" selected="0">
            <x v="4"/>
          </reference>
          <reference field="74" count="2">
            <x v="0"/>
            <x v="1"/>
          </reference>
        </references>
      </pivotArea>
    </format>
    <format dxfId="1008">
      <pivotArea dataOnly="0" labelOnly="1" fieldPosition="0">
        <references count="3">
          <reference field="71" count="1" selected="0">
            <x v="95"/>
          </reference>
          <reference field="72" count="1" selected="0">
            <x v="5"/>
          </reference>
          <reference field="74" count="1">
            <x v="2"/>
          </reference>
        </references>
      </pivotArea>
    </format>
    <format dxfId="1007">
      <pivotArea dataOnly="0" labelOnly="1" fieldPosition="0">
        <references count="3">
          <reference field="71" count="1" selected="0">
            <x v="96"/>
          </reference>
          <reference field="72" count="1" selected="0">
            <x v="7"/>
          </reference>
          <reference field="74" count="2">
            <x v="0"/>
            <x v="2"/>
          </reference>
        </references>
      </pivotArea>
    </format>
    <format dxfId="1006">
      <pivotArea dataOnly="0" labelOnly="1" fieldPosition="0">
        <references count="3">
          <reference field="71" count="1" selected="0">
            <x v="97"/>
          </reference>
          <reference field="72" count="1" selected="0">
            <x v="5"/>
          </reference>
          <reference field="74" count="2">
            <x v="0"/>
            <x v="1"/>
          </reference>
        </references>
      </pivotArea>
    </format>
    <format dxfId="1005">
      <pivotArea dataOnly="0" labelOnly="1" fieldPosition="0">
        <references count="3">
          <reference field="71" count="1" selected="0">
            <x v="98"/>
          </reference>
          <reference field="72" count="1" selected="0">
            <x v="5"/>
          </reference>
          <reference field="74" count="2">
            <x v="0"/>
            <x v="1"/>
          </reference>
        </references>
      </pivotArea>
    </format>
    <format dxfId="1004">
      <pivotArea dataOnly="0" labelOnly="1" fieldPosition="0">
        <references count="3">
          <reference field="71" count="1" selected="0">
            <x v="99"/>
          </reference>
          <reference field="72" count="1" selected="0">
            <x v="4"/>
          </reference>
          <reference field="74" count="2">
            <x v="0"/>
            <x v="1"/>
          </reference>
        </references>
      </pivotArea>
    </format>
    <format dxfId="1003">
      <pivotArea dataOnly="0" labelOnly="1" fieldPosition="0">
        <references count="3">
          <reference field="71" count="1" selected="0">
            <x v="101"/>
          </reference>
          <reference field="72" count="1" selected="0">
            <x v="8"/>
          </reference>
          <reference field="74" count="2">
            <x v="0"/>
            <x v="2"/>
          </reference>
        </references>
      </pivotArea>
    </format>
    <format dxfId="1002">
      <pivotArea dataOnly="0" labelOnly="1" fieldPosition="0">
        <references count="3">
          <reference field="71" count="1" selected="0">
            <x v="102"/>
          </reference>
          <reference field="72" count="1" selected="0">
            <x v="0"/>
          </reference>
          <reference field="74" count="2">
            <x v="0"/>
            <x v="1"/>
          </reference>
        </references>
      </pivotArea>
    </format>
    <format dxfId="1001">
      <pivotArea dataOnly="0" labelOnly="1" fieldPosition="0">
        <references count="3">
          <reference field="71" count="1" selected="0">
            <x v="104"/>
          </reference>
          <reference field="72" count="1" selected="0">
            <x v="1"/>
          </reference>
          <reference field="74" count="2">
            <x v="0"/>
            <x v="1"/>
          </reference>
        </references>
      </pivotArea>
    </format>
    <format dxfId="1000">
      <pivotArea dataOnly="0" labelOnly="1" fieldPosition="0">
        <references count="3">
          <reference field="71" count="1" selected="0">
            <x v="106"/>
          </reference>
          <reference field="72" count="1" selected="0">
            <x v="7"/>
          </reference>
          <reference field="74" count="2">
            <x v="0"/>
            <x v="1"/>
          </reference>
        </references>
      </pivotArea>
    </format>
    <format dxfId="999">
      <pivotArea dataOnly="0" labelOnly="1" fieldPosition="0">
        <references count="3">
          <reference field="71" count="1" selected="0">
            <x v="107"/>
          </reference>
          <reference field="72" count="1" selected="0">
            <x v="6"/>
          </reference>
          <reference field="74" count="2">
            <x v="0"/>
            <x v="1"/>
          </reference>
        </references>
      </pivotArea>
    </format>
    <format dxfId="998">
      <pivotArea dataOnly="0" labelOnly="1" fieldPosition="0">
        <references count="3">
          <reference field="71" count="1" selected="0">
            <x v="108"/>
          </reference>
          <reference field="72" count="1" selected="0">
            <x v="2"/>
          </reference>
          <reference field="74" count="1">
            <x v="2"/>
          </reference>
        </references>
      </pivotArea>
    </format>
    <format dxfId="997">
      <pivotArea dataOnly="0" labelOnly="1" fieldPosition="0">
        <references count="3">
          <reference field="71" count="1" selected="0">
            <x v="109"/>
          </reference>
          <reference field="72" count="1" selected="0">
            <x v="6"/>
          </reference>
          <reference field="74" count="2">
            <x v="0"/>
            <x v="1"/>
          </reference>
        </references>
      </pivotArea>
    </format>
    <format dxfId="996">
      <pivotArea dataOnly="0" labelOnly="1" fieldPosition="0">
        <references count="3">
          <reference field="71" count="1" selected="0">
            <x v="110"/>
          </reference>
          <reference field="72" count="1" selected="0">
            <x v="7"/>
          </reference>
          <reference field="74" count="2">
            <x v="0"/>
            <x v="1"/>
          </reference>
        </references>
      </pivotArea>
    </format>
    <format dxfId="995">
      <pivotArea dataOnly="0" labelOnly="1" fieldPosition="0">
        <references count="3">
          <reference field="71" count="1" selected="0">
            <x v="111"/>
          </reference>
          <reference field="72" count="1" selected="0">
            <x v="2"/>
          </reference>
          <reference field="74" count="2">
            <x v="0"/>
            <x v="2"/>
          </reference>
        </references>
      </pivotArea>
    </format>
    <format dxfId="994">
      <pivotArea dataOnly="0" labelOnly="1" fieldPosition="0">
        <references count="3">
          <reference field="71" count="1" selected="0">
            <x v="113"/>
          </reference>
          <reference field="72" count="1" selected="0">
            <x v="1"/>
          </reference>
          <reference field="74" count="2">
            <x v="0"/>
            <x v="1"/>
          </reference>
        </references>
      </pivotArea>
    </format>
    <format dxfId="993">
      <pivotArea dataOnly="0" labelOnly="1" fieldPosition="0">
        <references count="3">
          <reference field="71" count="1" selected="0">
            <x v="114"/>
          </reference>
          <reference field="72" count="1" selected="0">
            <x v="3"/>
          </reference>
          <reference field="74" count="2">
            <x v="0"/>
            <x v="2"/>
          </reference>
        </references>
      </pivotArea>
    </format>
    <format dxfId="992">
      <pivotArea dataOnly="0" labelOnly="1" fieldPosition="0">
        <references count="3">
          <reference field="71" count="1" selected="0">
            <x v="116"/>
          </reference>
          <reference field="72" count="1" selected="0">
            <x v="7"/>
          </reference>
          <reference field="74" count="2">
            <x v="0"/>
            <x v="1"/>
          </reference>
        </references>
      </pivotArea>
    </format>
    <format dxfId="991">
      <pivotArea dataOnly="0" labelOnly="1" fieldPosition="0">
        <references count="3">
          <reference field="71" count="1" selected="0">
            <x v="117"/>
          </reference>
          <reference field="72" count="1" selected="0">
            <x v="0"/>
          </reference>
          <reference field="74" count="2">
            <x v="0"/>
            <x v="2"/>
          </reference>
        </references>
      </pivotArea>
    </format>
    <format dxfId="990">
      <pivotArea dataOnly="0" labelOnly="1" fieldPosition="0">
        <references count="3">
          <reference field="71" count="1" selected="0">
            <x v="118"/>
          </reference>
          <reference field="72" count="1" selected="0">
            <x v="6"/>
          </reference>
          <reference field="74" count="1">
            <x v="0"/>
          </reference>
        </references>
      </pivotArea>
    </format>
    <format dxfId="989">
      <pivotArea dataOnly="0" labelOnly="1" fieldPosition="0">
        <references count="3">
          <reference field="71" count="1" selected="0">
            <x v="119"/>
          </reference>
          <reference field="72" count="1" selected="0">
            <x v="1"/>
          </reference>
          <reference field="74" count="1">
            <x v="1"/>
          </reference>
        </references>
      </pivotArea>
    </format>
    <format dxfId="988">
      <pivotArea dataOnly="0" labelOnly="1" fieldPosition="0">
        <references count="3">
          <reference field="71" count="1" selected="0">
            <x v="120"/>
          </reference>
          <reference field="72" count="1" selected="0">
            <x v="3"/>
          </reference>
          <reference field="74" count="2">
            <x v="0"/>
            <x v="2"/>
          </reference>
        </references>
      </pivotArea>
    </format>
    <format dxfId="987">
      <pivotArea dataOnly="0" labelOnly="1" fieldPosition="0">
        <references count="3">
          <reference field="71" count="1" selected="0">
            <x v="122"/>
          </reference>
          <reference field="72" count="1" selected="0">
            <x v="1"/>
          </reference>
          <reference field="74" count="2">
            <x v="0"/>
            <x v="1"/>
          </reference>
        </references>
      </pivotArea>
    </format>
    <format dxfId="986">
      <pivotArea dataOnly="0" labelOnly="1" fieldPosition="0">
        <references count="3">
          <reference field="71" count="1" selected="0">
            <x v="123"/>
          </reference>
          <reference field="72" count="1" selected="0">
            <x v="4"/>
          </reference>
          <reference field="74" count="2">
            <x v="0"/>
            <x v="1"/>
          </reference>
        </references>
      </pivotArea>
    </format>
    <format dxfId="985">
      <pivotArea dataOnly="0" labelOnly="1" fieldPosition="0">
        <references count="4">
          <reference field="8" count="1">
            <x v="1"/>
          </reference>
          <reference field="71" count="1" selected="0">
            <x v="0"/>
          </reference>
          <reference field="72" count="1" selected="0">
            <x v="7"/>
          </reference>
          <reference field="74" count="1" selected="0">
            <x v="0"/>
          </reference>
        </references>
      </pivotArea>
    </format>
    <format dxfId="984">
      <pivotArea dataOnly="0" labelOnly="1" fieldPosition="0">
        <references count="4">
          <reference field="8" count="1">
            <x v="2"/>
          </reference>
          <reference field="71" count="1" selected="0">
            <x v="0"/>
          </reference>
          <reference field="72" count="1" selected="0">
            <x v="7"/>
          </reference>
          <reference field="74" count="1" selected="0">
            <x v="1"/>
          </reference>
        </references>
      </pivotArea>
    </format>
    <format dxfId="983">
      <pivotArea dataOnly="0" labelOnly="1" fieldPosition="0">
        <references count="4">
          <reference field="8" count="1">
            <x v="5"/>
          </reference>
          <reference field="71" count="1" selected="0">
            <x v="1"/>
          </reference>
          <reference field="72" count="1" selected="0">
            <x v="1"/>
          </reference>
          <reference field="74" count="1" selected="0">
            <x v="2"/>
          </reference>
        </references>
      </pivotArea>
    </format>
    <format dxfId="982">
      <pivotArea dataOnly="0" labelOnly="1" fieldPosition="0">
        <references count="4">
          <reference field="8" count="1">
            <x v="3"/>
          </reference>
          <reference field="71" count="1" selected="0">
            <x v="3"/>
          </reference>
          <reference field="72" count="1" selected="0">
            <x v="8"/>
          </reference>
          <reference field="74" count="1" selected="0">
            <x v="0"/>
          </reference>
        </references>
      </pivotArea>
    </format>
    <format dxfId="981">
      <pivotArea dataOnly="0" labelOnly="1" fieldPosition="0">
        <references count="4">
          <reference field="8" count="2">
            <x v="1"/>
            <x v="3"/>
          </reference>
          <reference field="71" count="1" selected="0">
            <x v="4"/>
          </reference>
          <reference field="72" count="1" selected="0">
            <x v="1"/>
          </reference>
          <reference field="74" count="1" selected="0">
            <x v="2"/>
          </reference>
        </references>
      </pivotArea>
    </format>
    <format dxfId="980">
      <pivotArea dataOnly="0" labelOnly="1" fieldPosition="0">
        <references count="4">
          <reference field="8" count="2">
            <x v="1"/>
            <x v="3"/>
          </reference>
          <reference field="71" count="1" selected="0">
            <x v="5"/>
          </reference>
          <reference field="72" count="1" selected="0">
            <x v="1"/>
          </reference>
          <reference field="74" count="1" selected="0">
            <x v="1"/>
          </reference>
        </references>
      </pivotArea>
    </format>
    <format dxfId="979">
      <pivotArea dataOnly="0" labelOnly="1" fieldPosition="0">
        <references count="4">
          <reference field="8" count="1">
            <x v="0"/>
          </reference>
          <reference field="71" count="1" selected="0">
            <x v="6"/>
          </reference>
          <reference field="72" count="1" selected="0">
            <x v="4"/>
          </reference>
          <reference field="74" count="1" selected="0">
            <x v="0"/>
          </reference>
        </references>
      </pivotArea>
    </format>
    <format dxfId="978">
      <pivotArea dataOnly="0" labelOnly="1" fieldPosition="0">
        <references count="4">
          <reference field="8" count="1">
            <x v="1"/>
          </reference>
          <reference field="71" count="1" selected="0">
            <x v="7"/>
          </reference>
          <reference field="72" count="1" selected="0">
            <x v="1"/>
          </reference>
          <reference field="74" count="1" selected="0">
            <x v="0"/>
          </reference>
        </references>
      </pivotArea>
    </format>
    <format dxfId="977">
      <pivotArea dataOnly="0" labelOnly="1" fieldPosition="0">
        <references count="4">
          <reference field="8" count="1">
            <x v="5"/>
          </reference>
          <reference field="71" count="1" selected="0">
            <x v="8"/>
          </reference>
          <reference field="72" count="1" selected="0">
            <x v="5"/>
          </reference>
          <reference field="74" count="1" selected="0">
            <x v="2"/>
          </reference>
        </references>
      </pivotArea>
    </format>
    <format dxfId="976">
      <pivotArea dataOnly="0" labelOnly="1" fieldPosition="0">
        <references count="4">
          <reference field="8" count="2">
            <x v="0"/>
            <x v="1"/>
          </reference>
          <reference field="71" count="1" selected="0">
            <x v="9"/>
          </reference>
          <reference field="72" count="1" selected="0">
            <x v="0"/>
          </reference>
          <reference field="74" count="1" selected="0">
            <x v="0"/>
          </reference>
        </references>
      </pivotArea>
    </format>
    <format dxfId="975">
      <pivotArea dataOnly="0" labelOnly="1" fieldPosition="0">
        <references count="4">
          <reference field="8" count="1">
            <x v="3"/>
          </reference>
          <reference field="71" count="1" selected="0">
            <x v="10"/>
          </reference>
          <reference field="72" count="1" selected="0">
            <x v="7"/>
          </reference>
          <reference field="74" count="1" selected="0">
            <x v="0"/>
          </reference>
        </references>
      </pivotArea>
    </format>
    <format dxfId="974">
      <pivotArea dataOnly="0" labelOnly="1" fieldPosition="0">
        <references count="4">
          <reference field="8" count="1">
            <x v="1"/>
          </reference>
          <reference field="71" count="1" selected="0">
            <x v="11"/>
          </reference>
          <reference field="72" count="1" selected="0">
            <x v="5"/>
          </reference>
          <reference field="74" count="1" selected="0">
            <x v="0"/>
          </reference>
        </references>
      </pivotArea>
    </format>
    <format dxfId="973">
      <pivotArea dataOnly="0" labelOnly="1" fieldPosition="0">
        <references count="4">
          <reference field="8" count="1">
            <x v="5"/>
          </reference>
          <reference field="71" count="1" selected="0">
            <x v="12"/>
          </reference>
          <reference field="72" count="1" selected="0">
            <x v="8"/>
          </reference>
          <reference field="74" count="1" selected="0">
            <x v="0"/>
          </reference>
        </references>
      </pivotArea>
    </format>
    <format dxfId="972">
      <pivotArea dataOnly="0" labelOnly="1" fieldPosition="0">
        <references count="4">
          <reference field="8" count="1">
            <x v="1"/>
          </reference>
          <reference field="71" count="1" selected="0">
            <x v="12"/>
          </reference>
          <reference field="72" count="1" selected="0">
            <x v="8"/>
          </reference>
          <reference field="74" count="1" selected="0">
            <x v="2"/>
          </reference>
        </references>
      </pivotArea>
    </format>
    <format dxfId="971">
      <pivotArea dataOnly="0" labelOnly="1" fieldPosition="0">
        <references count="4">
          <reference field="8" count="1">
            <x v="0"/>
          </reference>
          <reference field="71" count="1" selected="0">
            <x v="16"/>
          </reference>
          <reference field="72" count="1" selected="0">
            <x v="4"/>
          </reference>
          <reference field="74" count="1" selected="0">
            <x v="0"/>
          </reference>
        </references>
      </pivotArea>
    </format>
    <format dxfId="970">
      <pivotArea dataOnly="0" labelOnly="1" fieldPosition="0">
        <references count="4">
          <reference field="8" count="1">
            <x v="1"/>
          </reference>
          <reference field="71" count="1" selected="0">
            <x v="17"/>
          </reference>
          <reference field="72" count="1" selected="0">
            <x v="0"/>
          </reference>
          <reference field="74" count="1" selected="0">
            <x v="0"/>
          </reference>
        </references>
      </pivotArea>
    </format>
    <format dxfId="969">
      <pivotArea dataOnly="0" labelOnly="1" fieldPosition="0">
        <references count="4">
          <reference field="8" count="1">
            <x v="3"/>
          </reference>
          <reference field="71" count="1" selected="0">
            <x v="17"/>
          </reference>
          <reference field="72" count="1" selected="0">
            <x v="0"/>
          </reference>
          <reference field="74" count="1" selected="0">
            <x v="2"/>
          </reference>
        </references>
      </pivotArea>
    </format>
    <format dxfId="968">
      <pivotArea dataOnly="0" labelOnly="1" fieldPosition="0">
        <references count="4">
          <reference field="8" count="1">
            <x v="2"/>
          </reference>
          <reference field="71" count="1" selected="0">
            <x v="18"/>
          </reference>
          <reference field="72" count="1" selected="0">
            <x v="0"/>
          </reference>
          <reference field="74" count="1" selected="0">
            <x v="2"/>
          </reference>
        </references>
      </pivotArea>
    </format>
    <format dxfId="967">
      <pivotArea dataOnly="0" labelOnly="1" fieldPosition="0">
        <references count="4">
          <reference field="8" count="2">
            <x v="0"/>
            <x v="1"/>
          </reference>
          <reference field="71" count="1" selected="0">
            <x v="19"/>
          </reference>
          <reference field="72" count="1" selected="0">
            <x v="0"/>
          </reference>
          <reference field="74" count="1" selected="0">
            <x v="0"/>
          </reference>
        </references>
      </pivotArea>
    </format>
    <format dxfId="966">
      <pivotArea dataOnly="0" labelOnly="1" fieldPosition="0">
        <references count="4">
          <reference field="8" count="1">
            <x v="2"/>
          </reference>
          <reference field="71" count="1" selected="0">
            <x v="19"/>
          </reference>
          <reference field="72" count="1" selected="0">
            <x v="0"/>
          </reference>
          <reference field="74" count="1" selected="0">
            <x v="2"/>
          </reference>
        </references>
      </pivotArea>
    </format>
    <format dxfId="965">
      <pivotArea dataOnly="0" labelOnly="1" fieldPosition="0">
        <references count="4">
          <reference field="8" count="1">
            <x v="1"/>
          </reference>
          <reference field="71" count="1" selected="0">
            <x v="20"/>
          </reference>
          <reference field="72" count="1" selected="0">
            <x v="5"/>
          </reference>
          <reference field="74" count="1" selected="0">
            <x v="0"/>
          </reference>
        </references>
      </pivotArea>
    </format>
    <format dxfId="964">
      <pivotArea dataOnly="0" labelOnly="1" fieldPosition="0">
        <references count="4">
          <reference field="8" count="1">
            <x v="0"/>
          </reference>
          <reference field="71" count="1" selected="0">
            <x v="22"/>
          </reference>
          <reference field="72" count="1" selected="0">
            <x v="0"/>
          </reference>
          <reference field="74" count="1" selected="0">
            <x v="0"/>
          </reference>
        </references>
      </pivotArea>
    </format>
    <format dxfId="963">
      <pivotArea dataOnly="0" labelOnly="1" fieldPosition="0">
        <references count="4">
          <reference field="8" count="1">
            <x v="3"/>
          </reference>
          <reference field="71" count="1" selected="0">
            <x v="22"/>
          </reference>
          <reference field="72" count="1" selected="0">
            <x v="0"/>
          </reference>
          <reference field="74" count="1" selected="0">
            <x v="2"/>
          </reference>
        </references>
      </pivotArea>
    </format>
    <format dxfId="962">
      <pivotArea dataOnly="0" labelOnly="1" fieldPosition="0">
        <references count="4">
          <reference field="8" count="1">
            <x v="1"/>
          </reference>
          <reference field="71" count="1" selected="0">
            <x v="23"/>
          </reference>
          <reference field="72" count="1" selected="0">
            <x v="2"/>
          </reference>
          <reference field="74" count="1" selected="0">
            <x v="0"/>
          </reference>
        </references>
      </pivotArea>
    </format>
    <format dxfId="961">
      <pivotArea dataOnly="0" labelOnly="1" fieldPosition="0">
        <references count="4">
          <reference field="8" count="1">
            <x v="3"/>
          </reference>
          <reference field="71" count="1" selected="0">
            <x v="23"/>
          </reference>
          <reference field="72" count="1" selected="0">
            <x v="2"/>
          </reference>
          <reference field="74" count="1" selected="0">
            <x v="2"/>
          </reference>
        </references>
      </pivotArea>
    </format>
    <format dxfId="960">
      <pivotArea dataOnly="0" labelOnly="1" fieldPosition="0">
        <references count="4">
          <reference field="8" count="1">
            <x v="5"/>
          </reference>
          <reference field="71" count="1" selected="0">
            <x v="24"/>
          </reference>
          <reference field="72" count="1" selected="0">
            <x v="5"/>
          </reference>
          <reference field="74" count="1" selected="0">
            <x v="0"/>
          </reference>
        </references>
      </pivotArea>
    </format>
    <format dxfId="959">
      <pivotArea dataOnly="0" labelOnly="1" fieldPosition="0">
        <references count="4">
          <reference field="8" count="2">
            <x v="0"/>
            <x v="1"/>
          </reference>
          <reference field="71" count="1" selected="0">
            <x v="25"/>
          </reference>
          <reference field="72" count="1" selected="0">
            <x v="2"/>
          </reference>
          <reference field="74" count="1" selected="0">
            <x v="0"/>
          </reference>
        </references>
      </pivotArea>
    </format>
    <format dxfId="958">
      <pivotArea dataOnly="0" labelOnly="1" fieldPosition="0">
        <references count="4">
          <reference field="8" count="1">
            <x v="5"/>
          </reference>
          <reference field="71" count="1" selected="0">
            <x v="26"/>
          </reference>
          <reference field="72" count="1" selected="0">
            <x v="5"/>
          </reference>
          <reference field="74" count="1" selected="0">
            <x v="0"/>
          </reference>
        </references>
      </pivotArea>
    </format>
    <format dxfId="957">
      <pivotArea dataOnly="0" labelOnly="1" fieldPosition="0">
        <references count="4">
          <reference field="8" count="1">
            <x v="3"/>
          </reference>
          <reference field="71" count="1" selected="0">
            <x v="27"/>
          </reference>
          <reference field="72" count="1" selected="0">
            <x v="6"/>
          </reference>
          <reference field="74" count="1" selected="0">
            <x v="0"/>
          </reference>
        </references>
      </pivotArea>
    </format>
    <format dxfId="956">
      <pivotArea dataOnly="0" labelOnly="1" fieldPosition="0">
        <references count="4">
          <reference field="8" count="1">
            <x v="1"/>
          </reference>
          <reference field="71" count="1" selected="0">
            <x v="28"/>
          </reference>
          <reference field="72" count="1" selected="0">
            <x v="5"/>
          </reference>
          <reference field="74" count="1" selected="0">
            <x v="0"/>
          </reference>
        </references>
      </pivotArea>
    </format>
    <format dxfId="955">
      <pivotArea dataOnly="0" labelOnly="1" fieldPosition="0">
        <references count="4">
          <reference field="8" count="1">
            <x v="5"/>
          </reference>
          <reference field="71" count="1" selected="0">
            <x v="28"/>
          </reference>
          <reference field="72" count="1" selected="0">
            <x v="5"/>
          </reference>
          <reference field="74" count="1" selected="0">
            <x v="1"/>
          </reference>
        </references>
      </pivotArea>
    </format>
    <format dxfId="954">
      <pivotArea dataOnly="0" labelOnly="1" fieldPosition="0">
        <references count="4">
          <reference field="8" count="1">
            <x v="1"/>
          </reference>
          <reference field="71" count="1" selected="0">
            <x v="29"/>
          </reference>
          <reference field="72" count="1" selected="0">
            <x v="5"/>
          </reference>
          <reference field="74" count="1" selected="0">
            <x v="0"/>
          </reference>
        </references>
      </pivotArea>
    </format>
    <format dxfId="953">
      <pivotArea dataOnly="0" labelOnly="1" fieldPosition="0">
        <references count="4">
          <reference field="8" count="1">
            <x v="6"/>
          </reference>
          <reference field="71" count="1" selected="0">
            <x v="30"/>
          </reference>
          <reference field="72" count="1" selected="0">
            <x v="6"/>
          </reference>
          <reference field="74" count="1" selected="0">
            <x v="0"/>
          </reference>
        </references>
      </pivotArea>
    </format>
    <format dxfId="952">
      <pivotArea dataOnly="0" labelOnly="1" fieldPosition="0">
        <references count="4">
          <reference field="8" count="1">
            <x v="3"/>
          </reference>
          <reference field="71" count="1" selected="0">
            <x v="31"/>
          </reference>
          <reference field="72" count="1" selected="0">
            <x v="5"/>
          </reference>
          <reference field="74" count="1" selected="0">
            <x v="0"/>
          </reference>
        </references>
      </pivotArea>
    </format>
    <format dxfId="951">
      <pivotArea dataOnly="0" labelOnly="1" fieldPosition="0">
        <references count="4">
          <reference field="8" count="1">
            <x v="4"/>
          </reference>
          <reference field="71" count="1" selected="0">
            <x v="31"/>
          </reference>
          <reference field="72" count="1" selected="0">
            <x v="5"/>
          </reference>
          <reference field="74" count="1" selected="0">
            <x v="1"/>
          </reference>
        </references>
      </pivotArea>
    </format>
    <format dxfId="950">
      <pivotArea dataOnly="0" labelOnly="1" fieldPosition="0">
        <references count="4">
          <reference field="8" count="2">
            <x v="1"/>
            <x v="2"/>
          </reference>
          <reference field="71" count="1" selected="0">
            <x v="32"/>
          </reference>
          <reference field="72" count="1" selected="0">
            <x v="6"/>
          </reference>
          <reference field="74" count="1" selected="0">
            <x v="0"/>
          </reference>
        </references>
      </pivotArea>
    </format>
    <format dxfId="949">
      <pivotArea dataOnly="0" labelOnly="1" fieldPosition="0">
        <references count="4">
          <reference field="8" count="1">
            <x v="0"/>
          </reference>
          <reference field="71" count="1" selected="0">
            <x v="34"/>
          </reference>
          <reference field="72" count="1" selected="0">
            <x v="3"/>
          </reference>
          <reference field="74" count="1" selected="0">
            <x v="0"/>
          </reference>
        </references>
      </pivotArea>
    </format>
    <format dxfId="948">
      <pivotArea dataOnly="0" labelOnly="1" fieldPosition="0">
        <references count="4">
          <reference field="8" count="1">
            <x v="1"/>
          </reference>
          <reference field="71" count="1" selected="0">
            <x v="35"/>
          </reference>
          <reference field="72" count="1" selected="0">
            <x v="0"/>
          </reference>
          <reference field="74" count="1" selected="0">
            <x v="1"/>
          </reference>
        </references>
      </pivotArea>
    </format>
    <format dxfId="947">
      <pivotArea dataOnly="0" labelOnly="1" fieldPosition="0">
        <references count="4">
          <reference field="8" count="1">
            <x v="3"/>
          </reference>
          <reference field="71" count="1" selected="0">
            <x v="38"/>
          </reference>
          <reference field="72" count="1" selected="0">
            <x v="2"/>
          </reference>
          <reference field="74" count="1" selected="0">
            <x v="0"/>
          </reference>
        </references>
      </pivotArea>
    </format>
    <format dxfId="946">
      <pivotArea dataOnly="0" labelOnly="1" fieldPosition="0">
        <references count="4">
          <reference field="8" count="1">
            <x v="0"/>
          </reference>
          <reference field="71" count="1" selected="0">
            <x v="39"/>
          </reference>
          <reference field="72" count="1" selected="0">
            <x v="5"/>
          </reference>
          <reference field="74" count="1" selected="0">
            <x v="0"/>
          </reference>
        </references>
      </pivotArea>
    </format>
    <format dxfId="945">
      <pivotArea dataOnly="0" labelOnly="1" fieldPosition="0">
        <references count="4">
          <reference field="8" count="1">
            <x v="1"/>
          </reference>
          <reference field="71" count="1" selected="0">
            <x v="40"/>
          </reference>
          <reference field="72" count="1" selected="0">
            <x v="9"/>
          </reference>
          <reference field="74" count="1" selected="0">
            <x v="0"/>
          </reference>
        </references>
      </pivotArea>
    </format>
    <format dxfId="944">
      <pivotArea dataOnly="0" labelOnly="1" fieldPosition="0">
        <references count="4">
          <reference field="8" count="1">
            <x v="2"/>
          </reference>
          <reference field="71" count="1" selected="0">
            <x v="40"/>
          </reference>
          <reference field="72" count="1" selected="0">
            <x v="9"/>
          </reference>
          <reference field="74" count="1" selected="0">
            <x v="1"/>
          </reference>
        </references>
      </pivotArea>
    </format>
    <format dxfId="943">
      <pivotArea dataOnly="0" labelOnly="1" fieldPosition="0">
        <references count="4">
          <reference field="8" count="1">
            <x v="1"/>
          </reference>
          <reference field="71" count="1" selected="0">
            <x v="41"/>
          </reference>
          <reference field="72" count="1" selected="0">
            <x v="9"/>
          </reference>
          <reference field="74" count="1" selected="0">
            <x v="0"/>
          </reference>
        </references>
      </pivotArea>
    </format>
    <format dxfId="942">
      <pivotArea dataOnly="0" labelOnly="1" fieldPosition="0">
        <references count="4">
          <reference field="8" count="2">
            <x v="0"/>
            <x v="4"/>
          </reference>
          <reference field="71" count="1" selected="0">
            <x v="45"/>
          </reference>
          <reference field="72" count="1" selected="0">
            <x v="4"/>
          </reference>
          <reference field="74" count="1" selected="0">
            <x v="0"/>
          </reference>
        </references>
      </pivotArea>
    </format>
    <format dxfId="941">
      <pivotArea dataOnly="0" labelOnly="1" fieldPosition="0">
        <references count="4">
          <reference field="8" count="1">
            <x v="1"/>
          </reference>
          <reference field="71" count="1" selected="0">
            <x v="46"/>
          </reference>
          <reference field="72" count="1" selected="0">
            <x v="4"/>
          </reference>
          <reference field="74" count="1" selected="0">
            <x v="0"/>
          </reference>
        </references>
      </pivotArea>
    </format>
    <format dxfId="940">
      <pivotArea dataOnly="0" labelOnly="1" fieldPosition="0">
        <references count="4">
          <reference field="8" count="1">
            <x v="0"/>
          </reference>
          <reference field="71" count="1" selected="0">
            <x v="46"/>
          </reference>
          <reference field="72" count="1" selected="0">
            <x v="4"/>
          </reference>
          <reference field="74" count="1" selected="0">
            <x v="2"/>
          </reference>
        </references>
      </pivotArea>
    </format>
    <format dxfId="939">
      <pivotArea dataOnly="0" labelOnly="1" fieldPosition="0">
        <references count="4">
          <reference field="8" count="1">
            <x v="1"/>
          </reference>
          <reference field="71" count="1" selected="0">
            <x v="47"/>
          </reference>
          <reference field="72" count="1" selected="0">
            <x v="7"/>
          </reference>
          <reference field="74" count="1" selected="0">
            <x v="0"/>
          </reference>
        </references>
      </pivotArea>
    </format>
    <format dxfId="938">
      <pivotArea dataOnly="0" labelOnly="1" fieldPosition="0">
        <references count="4">
          <reference field="8" count="1">
            <x v="3"/>
          </reference>
          <reference field="71" count="1" selected="0">
            <x v="49"/>
          </reference>
          <reference field="72" count="1" selected="0">
            <x v="1"/>
          </reference>
          <reference field="74" count="1" selected="0">
            <x v="0"/>
          </reference>
        </references>
      </pivotArea>
    </format>
    <format dxfId="937">
      <pivotArea dataOnly="0" labelOnly="1" fieldPosition="0">
        <references count="4">
          <reference field="8" count="1">
            <x v="4"/>
          </reference>
          <reference field="71" count="1" selected="0">
            <x v="49"/>
          </reference>
          <reference field="72" count="1" selected="0">
            <x v="1"/>
          </reference>
          <reference field="74" count="1" selected="0">
            <x v="1"/>
          </reference>
        </references>
      </pivotArea>
    </format>
    <format dxfId="936">
      <pivotArea dataOnly="0" labelOnly="1" fieldPosition="0">
        <references count="4">
          <reference field="8" count="1">
            <x v="0"/>
          </reference>
          <reference field="71" count="1" selected="0">
            <x v="50"/>
          </reference>
          <reference field="72" count="1" selected="0">
            <x v="3"/>
          </reference>
          <reference field="74" count="1" selected="0">
            <x v="0"/>
          </reference>
        </references>
      </pivotArea>
    </format>
    <format dxfId="935">
      <pivotArea dataOnly="0" labelOnly="1" fieldPosition="0">
        <references count="4">
          <reference field="8" count="1">
            <x v="3"/>
          </reference>
          <reference field="71" count="1" selected="0">
            <x v="51"/>
          </reference>
          <reference field="72" count="1" selected="0">
            <x v="7"/>
          </reference>
          <reference field="74" count="1" selected="0">
            <x v="0"/>
          </reference>
        </references>
      </pivotArea>
    </format>
    <format dxfId="934">
      <pivotArea dataOnly="0" labelOnly="1" fieldPosition="0">
        <references count="4">
          <reference field="8" count="1">
            <x v="5"/>
          </reference>
          <reference field="71" count="1" selected="0">
            <x v="52"/>
          </reference>
          <reference field="72" count="1" selected="0">
            <x v="1"/>
          </reference>
          <reference field="74" count="1" selected="0">
            <x v="0"/>
          </reference>
        </references>
      </pivotArea>
    </format>
    <format dxfId="933">
      <pivotArea dataOnly="0" labelOnly="1" fieldPosition="0">
        <references count="4">
          <reference field="8" count="1">
            <x v="1"/>
          </reference>
          <reference field="71" count="1" selected="0">
            <x v="52"/>
          </reference>
          <reference field="72" count="1" selected="0">
            <x v="1"/>
          </reference>
          <reference field="74" count="1" selected="0">
            <x v="1"/>
          </reference>
        </references>
      </pivotArea>
    </format>
    <format dxfId="932">
      <pivotArea dataOnly="0" labelOnly="1" fieldPosition="0">
        <references count="4">
          <reference field="8" count="1">
            <x v="3"/>
          </reference>
          <reference field="71" count="1" selected="0">
            <x v="54"/>
          </reference>
          <reference field="72" count="1" selected="0">
            <x v="7"/>
          </reference>
          <reference field="74" count="1" selected="0">
            <x v="0"/>
          </reference>
        </references>
      </pivotArea>
    </format>
    <format dxfId="931">
      <pivotArea dataOnly="0" labelOnly="1" fieldPosition="0">
        <references count="4">
          <reference field="8" count="1">
            <x v="1"/>
          </reference>
          <reference field="71" count="1" selected="0">
            <x v="55"/>
          </reference>
          <reference field="72" count="1" selected="0">
            <x v="8"/>
          </reference>
          <reference field="74" count="1" selected="0">
            <x v="2"/>
          </reference>
        </references>
      </pivotArea>
    </format>
    <format dxfId="930">
      <pivotArea dataOnly="0" labelOnly="1" fieldPosition="0">
        <references count="4">
          <reference field="8" count="1">
            <x v="2"/>
          </reference>
          <reference field="71" count="1" selected="0">
            <x v="56"/>
          </reference>
          <reference field="72" count="1" selected="0">
            <x v="9"/>
          </reference>
          <reference field="74" count="1" selected="0">
            <x v="2"/>
          </reference>
        </references>
      </pivotArea>
    </format>
    <format dxfId="929">
      <pivotArea dataOnly="0" labelOnly="1" fieldPosition="0">
        <references count="4">
          <reference field="8" count="2">
            <x v="0"/>
            <x v="1"/>
          </reference>
          <reference field="71" count="1" selected="0">
            <x v="57"/>
          </reference>
          <reference field="72" count="1" selected="0">
            <x v="8"/>
          </reference>
          <reference field="74" count="1" selected="0">
            <x v="0"/>
          </reference>
        </references>
      </pivotArea>
    </format>
    <format dxfId="928">
      <pivotArea dataOnly="0" labelOnly="1" fieldPosition="0">
        <references count="4">
          <reference field="8" count="1">
            <x v="0"/>
          </reference>
          <reference field="71" count="1" selected="0">
            <x v="58"/>
          </reference>
          <reference field="72" count="1" selected="0">
            <x v="8"/>
          </reference>
          <reference field="74" count="1" selected="0">
            <x v="0"/>
          </reference>
        </references>
      </pivotArea>
    </format>
    <format dxfId="927">
      <pivotArea dataOnly="0" labelOnly="1" fieldPosition="0">
        <references count="4">
          <reference field="8" count="1">
            <x v="3"/>
          </reference>
          <reference field="71" count="1" selected="0">
            <x v="58"/>
          </reference>
          <reference field="72" count="1" selected="0">
            <x v="8"/>
          </reference>
          <reference field="74" count="1" selected="0">
            <x v="2"/>
          </reference>
        </references>
      </pivotArea>
    </format>
    <format dxfId="926">
      <pivotArea dataOnly="0" labelOnly="1" fieldPosition="0">
        <references count="4">
          <reference field="8" count="1">
            <x v="5"/>
          </reference>
          <reference field="71" count="1" selected="0">
            <x v="59"/>
          </reference>
          <reference field="72" count="1" selected="0">
            <x v="7"/>
          </reference>
          <reference field="74" count="1" selected="0">
            <x v="0"/>
          </reference>
        </references>
      </pivotArea>
    </format>
    <format dxfId="925">
      <pivotArea dataOnly="0" labelOnly="1" fieldPosition="0">
        <references count="4">
          <reference field="8" count="1">
            <x v="2"/>
          </reference>
          <reference field="71" count="1" selected="0">
            <x v="60"/>
          </reference>
          <reference field="72" count="1" selected="0">
            <x v="9"/>
          </reference>
          <reference field="74" count="1" selected="0">
            <x v="0"/>
          </reference>
        </references>
      </pivotArea>
    </format>
    <format dxfId="924">
      <pivotArea dataOnly="0" labelOnly="1" fieldPosition="0">
        <references count="4">
          <reference field="8" count="1">
            <x v="1"/>
          </reference>
          <reference field="71" count="1" selected="0">
            <x v="60"/>
          </reference>
          <reference field="72" count="1" selected="0">
            <x v="9"/>
          </reference>
          <reference field="74" count="1" selected="0">
            <x v="2"/>
          </reference>
        </references>
      </pivotArea>
    </format>
    <format dxfId="923">
      <pivotArea dataOnly="0" labelOnly="1" fieldPosition="0">
        <references count="4">
          <reference field="8" count="2">
            <x v="0"/>
            <x v="2"/>
          </reference>
          <reference field="71" count="1" selected="0">
            <x v="61"/>
          </reference>
          <reference field="72" count="1" selected="0">
            <x v="6"/>
          </reference>
          <reference field="74" count="1" selected="0">
            <x v="0"/>
          </reference>
        </references>
      </pivotArea>
    </format>
    <format dxfId="922">
      <pivotArea dataOnly="0" labelOnly="1" fieldPosition="0">
        <references count="4">
          <reference field="8" count="1">
            <x v="3"/>
          </reference>
          <reference field="71" count="1" selected="0">
            <x v="62"/>
          </reference>
          <reference field="72" count="1" selected="0">
            <x v="8"/>
          </reference>
          <reference field="74" count="1" selected="0">
            <x v="0"/>
          </reference>
        </references>
      </pivotArea>
    </format>
    <format dxfId="921">
      <pivotArea dataOnly="0" labelOnly="1" fieldPosition="0">
        <references count="4">
          <reference field="8" count="1">
            <x v="1"/>
          </reference>
          <reference field="71" count="1" selected="0">
            <x v="63"/>
          </reference>
          <reference field="72" count="1" selected="0">
            <x v="1"/>
          </reference>
          <reference field="74" count="1" selected="0">
            <x v="0"/>
          </reference>
        </references>
      </pivotArea>
    </format>
    <format dxfId="920">
      <pivotArea dataOnly="0" labelOnly="1" fieldPosition="0">
        <references count="4">
          <reference field="8" count="1">
            <x v="3"/>
          </reference>
          <reference field="71" count="1" selected="0">
            <x v="64"/>
          </reference>
          <reference field="72" count="1" selected="0">
            <x v="7"/>
          </reference>
          <reference field="74" count="1" selected="0">
            <x v="1"/>
          </reference>
        </references>
      </pivotArea>
    </format>
    <format dxfId="919">
      <pivotArea dataOnly="0" labelOnly="1" fieldPosition="0">
        <references count="4">
          <reference field="8" count="1">
            <x v="6"/>
          </reference>
          <reference field="71" count="1" selected="0">
            <x v="65"/>
          </reference>
          <reference field="72" count="1" selected="0">
            <x v="1"/>
          </reference>
          <reference field="74" count="1" selected="0">
            <x v="0"/>
          </reference>
        </references>
      </pivotArea>
    </format>
    <format dxfId="918">
      <pivotArea dataOnly="0" labelOnly="1" fieldPosition="0">
        <references count="4">
          <reference field="8" count="1">
            <x v="4"/>
          </reference>
          <reference field="71" count="1" selected="0">
            <x v="66"/>
          </reference>
          <reference field="72" count="1" selected="0">
            <x v="6"/>
          </reference>
          <reference field="74" count="1" selected="0">
            <x v="0"/>
          </reference>
        </references>
      </pivotArea>
    </format>
    <format dxfId="917">
      <pivotArea dataOnly="0" labelOnly="1" fieldPosition="0">
        <references count="4">
          <reference field="8" count="2">
            <x v="0"/>
            <x v="1"/>
          </reference>
          <reference field="71" count="1" selected="0">
            <x v="67"/>
          </reference>
          <reference field="72" count="1" selected="0">
            <x v="3"/>
          </reference>
          <reference field="74" count="1" selected="0">
            <x v="0"/>
          </reference>
        </references>
      </pivotArea>
    </format>
    <format dxfId="916">
      <pivotArea dataOnly="0" labelOnly="1" fieldPosition="0">
        <references count="4">
          <reference field="8" count="1">
            <x v="0"/>
          </reference>
          <reference field="71" count="1" selected="0">
            <x v="67"/>
          </reference>
          <reference field="72" count="1" selected="0">
            <x v="3"/>
          </reference>
          <reference field="74" count="1" selected="0">
            <x v="2"/>
          </reference>
        </references>
      </pivotArea>
    </format>
    <format dxfId="915">
      <pivotArea dataOnly="0" labelOnly="1" fieldPosition="0">
        <references count="4">
          <reference field="8" count="1">
            <x v="1"/>
          </reference>
          <reference field="71" count="1" selected="0">
            <x v="70"/>
          </reference>
          <reference field="72" count="1" selected="0">
            <x v="5"/>
          </reference>
          <reference field="74" count="1" selected="0">
            <x v="2"/>
          </reference>
        </references>
      </pivotArea>
    </format>
    <format dxfId="914">
      <pivotArea dataOnly="0" labelOnly="1" fieldPosition="0">
        <references count="4">
          <reference field="8" count="1">
            <x v="0"/>
          </reference>
          <reference field="71" count="1" selected="0">
            <x v="71"/>
          </reference>
          <reference field="72" count="1" selected="0">
            <x v="4"/>
          </reference>
          <reference field="74" count="1" selected="0">
            <x v="0"/>
          </reference>
        </references>
      </pivotArea>
    </format>
    <format dxfId="913">
      <pivotArea dataOnly="0" labelOnly="1" fieldPosition="0">
        <references count="4">
          <reference field="8" count="1">
            <x v="2"/>
          </reference>
          <reference field="71" count="1" selected="0">
            <x v="80"/>
          </reference>
          <reference field="72" count="1" selected="0">
            <x v="6"/>
          </reference>
          <reference field="74" count="1" selected="0">
            <x v="0"/>
          </reference>
        </references>
      </pivotArea>
    </format>
    <format dxfId="912">
      <pivotArea dataOnly="0" labelOnly="1" fieldPosition="0">
        <references count="4">
          <reference field="8" count="2">
            <x v="0"/>
            <x v="1"/>
          </reference>
          <reference field="71" count="1" selected="0">
            <x v="80"/>
          </reference>
          <reference field="72" count="1" selected="0">
            <x v="6"/>
          </reference>
          <reference field="74" count="1" selected="0">
            <x v="1"/>
          </reference>
        </references>
      </pivotArea>
    </format>
    <format dxfId="911">
      <pivotArea dataOnly="0" labelOnly="1" fieldPosition="0">
        <references count="4">
          <reference field="8" count="1">
            <x v="0"/>
          </reference>
          <reference field="71" count="1" selected="0">
            <x v="88"/>
          </reference>
          <reference field="72" count="1" selected="0">
            <x v="4"/>
          </reference>
          <reference field="74" count="1" selected="0">
            <x v="2"/>
          </reference>
        </references>
      </pivotArea>
    </format>
    <format dxfId="910">
      <pivotArea dataOnly="0" labelOnly="1" fieldPosition="0">
        <references count="4">
          <reference field="8" count="1">
            <x v="3"/>
          </reference>
          <reference field="71" count="1" selected="0">
            <x v="89"/>
          </reference>
          <reference field="72" count="1" selected="0">
            <x v="8"/>
          </reference>
          <reference field="74" count="1" selected="0">
            <x v="0"/>
          </reference>
        </references>
      </pivotArea>
    </format>
    <format dxfId="909">
      <pivotArea dataOnly="0" labelOnly="1" fieldPosition="0">
        <references count="4">
          <reference field="8" count="1">
            <x v="0"/>
          </reference>
          <reference field="71" count="1" selected="0">
            <x v="90"/>
          </reference>
          <reference field="72" count="1" selected="0">
            <x v="7"/>
          </reference>
          <reference field="74" count="1" selected="0">
            <x v="0"/>
          </reference>
        </references>
      </pivotArea>
    </format>
    <format dxfId="908">
      <pivotArea dataOnly="0" labelOnly="1" fieldPosition="0">
        <references count="4">
          <reference field="8" count="1">
            <x v="1"/>
          </reference>
          <reference field="71" count="1" selected="0">
            <x v="91"/>
          </reference>
          <reference field="72" count="1" selected="0">
            <x v="5"/>
          </reference>
          <reference field="74" count="1" selected="0">
            <x v="0"/>
          </reference>
        </references>
      </pivotArea>
    </format>
    <format dxfId="907">
      <pivotArea dataOnly="0" labelOnly="1" fieldPosition="0">
        <references count="4">
          <reference field="8" count="2">
            <x v="0"/>
            <x v="1"/>
          </reference>
          <reference field="71" count="1" selected="0">
            <x v="92"/>
          </reference>
          <reference field="72" count="1" selected="0">
            <x v="9"/>
          </reference>
          <reference field="74" count="1" selected="0">
            <x v="0"/>
          </reference>
        </references>
      </pivotArea>
    </format>
    <format dxfId="906">
      <pivotArea dataOnly="0" labelOnly="1" fieldPosition="0">
        <references count="4">
          <reference field="8" count="1">
            <x v="2"/>
          </reference>
          <reference field="71" count="1" selected="0">
            <x v="92"/>
          </reference>
          <reference field="72" count="1" selected="0">
            <x v="9"/>
          </reference>
          <reference field="74" count="1" selected="0">
            <x v="1"/>
          </reference>
        </references>
      </pivotArea>
    </format>
    <format dxfId="905">
      <pivotArea dataOnly="0" labelOnly="1" fieldPosition="0">
        <references count="4">
          <reference field="8" count="2">
            <x v="0"/>
            <x v="1"/>
          </reference>
          <reference field="71" count="1" selected="0">
            <x v="93"/>
          </reference>
          <reference field="72" count="1" selected="0">
            <x v="2"/>
          </reference>
          <reference field="74" count="1" selected="0">
            <x v="0"/>
          </reference>
        </references>
      </pivotArea>
    </format>
    <format dxfId="904">
      <pivotArea dataOnly="0" labelOnly="1" fieldPosition="0">
        <references count="4">
          <reference field="8" count="1">
            <x v="0"/>
          </reference>
          <reference field="71" count="1" selected="0">
            <x v="94"/>
          </reference>
          <reference field="72" count="1" selected="0">
            <x v="4"/>
          </reference>
          <reference field="74" count="1" selected="0">
            <x v="1"/>
          </reference>
        </references>
      </pivotArea>
    </format>
    <format dxfId="903">
      <pivotArea dataOnly="0" labelOnly="1" fieldPosition="0">
        <references count="4">
          <reference field="8" count="1">
            <x v="5"/>
          </reference>
          <reference field="71" count="1" selected="0">
            <x v="95"/>
          </reference>
          <reference field="72" count="1" selected="0">
            <x v="5"/>
          </reference>
          <reference field="74" count="1" selected="0">
            <x v="2"/>
          </reference>
        </references>
      </pivotArea>
    </format>
    <format dxfId="902">
      <pivotArea dataOnly="0" labelOnly="1" fieldPosition="0">
        <references count="4">
          <reference field="8" count="1">
            <x v="1"/>
          </reference>
          <reference field="71" count="1" selected="0">
            <x v="96"/>
          </reference>
          <reference field="72" count="1" selected="0">
            <x v="7"/>
          </reference>
          <reference field="74" count="1" selected="0">
            <x v="0"/>
          </reference>
        </references>
      </pivotArea>
    </format>
    <format dxfId="901">
      <pivotArea dataOnly="0" labelOnly="1" fieldPosition="0">
        <references count="4">
          <reference field="8" count="1">
            <x v="3"/>
          </reference>
          <reference field="71" count="1" selected="0">
            <x v="96"/>
          </reference>
          <reference field="72" count="1" selected="0">
            <x v="7"/>
          </reference>
          <reference field="74" count="1" selected="0">
            <x v="2"/>
          </reference>
        </references>
      </pivotArea>
    </format>
    <format dxfId="900">
      <pivotArea dataOnly="0" labelOnly="1" fieldPosition="0">
        <references count="4">
          <reference field="8" count="1">
            <x v="1"/>
          </reference>
          <reference field="71" count="1" selected="0">
            <x v="97"/>
          </reference>
          <reference field="72" count="1" selected="0">
            <x v="5"/>
          </reference>
          <reference field="74" count="1" selected="0">
            <x v="0"/>
          </reference>
        </references>
      </pivotArea>
    </format>
    <format dxfId="899">
      <pivotArea dataOnly="0" labelOnly="1" fieldPosition="0">
        <references count="4">
          <reference field="8" count="1">
            <x v="5"/>
          </reference>
          <reference field="71" count="1" selected="0">
            <x v="97"/>
          </reference>
          <reference field="72" count="1" selected="0">
            <x v="5"/>
          </reference>
          <reference field="74" count="1" selected="0">
            <x v="1"/>
          </reference>
        </references>
      </pivotArea>
    </format>
    <format dxfId="898">
      <pivotArea dataOnly="0" labelOnly="1" fieldPosition="0">
        <references count="4">
          <reference field="8" count="1">
            <x v="1"/>
          </reference>
          <reference field="71" count="1" selected="0">
            <x v="98"/>
          </reference>
          <reference field="72" count="1" selected="0">
            <x v="5"/>
          </reference>
          <reference field="74" count="1" selected="0">
            <x v="0"/>
          </reference>
        </references>
      </pivotArea>
    </format>
    <format dxfId="897">
      <pivotArea dataOnly="0" labelOnly="1" fieldPosition="0">
        <references count="4">
          <reference field="8" count="2">
            <x v="0"/>
            <x v="1"/>
          </reference>
          <reference field="71" count="1" selected="0">
            <x v="99"/>
          </reference>
          <reference field="72" count="1" selected="0">
            <x v="4"/>
          </reference>
          <reference field="74" count="1" selected="0">
            <x v="0"/>
          </reference>
        </references>
      </pivotArea>
    </format>
    <format dxfId="896">
      <pivotArea dataOnly="0" labelOnly="1" fieldPosition="0">
        <references count="4">
          <reference field="8" count="1">
            <x v="0"/>
          </reference>
          <reference field="71" count="1" selected="0">
            <x v="99"/>
          </reference>
          <reference field="72" count="1" selected="0">
            <x v="4"/>
          </reference>
          <reference field="74" count="1" selected="0">
            <x v="1"/>
          </reference>
        </references>
      </pivotArea>
    </format>
    <format dxfId="895">
      <pivotArea dataOnly="0" labelOnly="1" fieldPosition="0">
        <references count="4">
          <reference field="8" count="1">
            <x v="5"/>
          </reference>
          <reference field="71" count="1" selected="0">
            <x v="100"/>
          </reference>
          <reference field="72" count="1" selected="0">
            <x v="1"/>
          </reference>
          <reference field="74" count="1" selected="0">
            <x v="1"/>
          </reference>
        </references>
      </pivotArea>
    </format>
    <format dxfId="894">
      <pivotArea dataOnly="0" labelOnly="1" fieldPosition="0">
        <references count="4">
          <reference field="8" count="1">
            <x v="4"/>
          </reference>
          <reference field="71" count="1" selected="0">
            <x v="101"/>
          </reference>
          <reference field="72" count="1" selected="0">
            <x v="8"/>
          </reference>
          <reference field="74" count="1" selected="0">
            <x v="0"/>
          </reference>
        </references>
      </pivotArea>
    </format>
    <format dxfId="893">
      <pivotArea dataOnly="0" labelOnly="1" fieldPosition="0">
        <references count="4">
          <reference field="8" count="1">
            <x v="3"/>
          </reference>
          <reference field="71" count="1" selected="0">
            <x v="102"/>
          </reference>
          <reference field="72" count="1" selected="0">
            <x v="0"/>
          </reference>
          <reference field="74" count="1" selected="0">
            <x v="0"/>
          </reference>
        </references>
      </pivotArea>
    </format>
    <format dxfId="892">
      <pivotArea dataOnly="0" labelOnly="1" fieldPosition="0">
        <references count="4">
          <reference field="8" count="1">
            <x v="1"/>
          </reference>
          <reference field="71" count="1" selected="0">
            <x v="103"/>
          </reference>
          <reference field="72" count="1" selected="0">
            <x v="9"/>
          </reference>
          <reference field="74" count="1" selected="0">
            <x v="0"/>
          </reference>
        </references>
      </pivotArea>
    </format>
    <format dxfId="891">
      <pivotArea dataOnly="0" labelOnly="1" fieldPosition="0">
        <references count="4">
          <reference field="8" count="1">
            <x v="0"/>
          </reference>
          <reference field="71" count="1" selected="0">
            <x v="103"/>
          </reference>
          <reference field="72" count="1" selected="0">
            <x v="9"/>
          </reference>
          <reference field="74" count="1" selected="0">
            <x v="1"/>
          </reference>
        </references>
      </pivotArea>
    </format>
    <format dxfId="890">
      <pivotArea dataOnly="0" labelOnly="1" fieldPosition="0">
        <references count="4">
          <reference field="8" count="1">
            <x v="6"/>
          </reference>
          <reference field="71" count="1" selected="0">
            <x v="104"/>
          </reference>
          <reference field="72" count="1" selected="0">
            <x v="1"/>
          </reference>
          <reference field="74" count="1" selected="0">
            <x v="0"/>
          </reference>
        </references>
      </pivotArea>
    </format>
    <format dxfId="889">
      <pivotArea dataOnly="0" labelOnly="1" fieldPosition="0">
        <references count="4">
          <reference field="8" count="2">
            <x v="1"/>
            <x v="2"/>
          </reference>
          <reference field="71" count="1" selected="0">
            <x v="105"/>
          </reference>
          <reference field="72" count="1" selected="0">
            <x v="9"/>
          </reference>
          <reference field="74" count="1" selected="0">
            <x v="0"/>
          </reference>
        </references>
      </pivotArea>
    </format>
    <format dxfId="888">
      <pivotArea dataOnly="0" labelOnly="1" fieldPosition="0">
        <references count="4">
          <reference field="8" count="1">
            <x v="0"/>
          </reference>
          <reference field="71" count="1" selected="0">
            <x v="108"/>
          </reference>
          <reference field="72" count="1" selected="0">
            <x v="2"/>
          </reference>
          <reference field="74" count="1" selected="0">
            <x v="2"/>
          </reference>
        </references>
      </pivotArea>
    </format>
    <format dxfId="887">
      <pivotArea dataOnly="0" labelOnly="1" fieldPosition="0">
        <references count="4">
          <reference field="8" count="1">
            <x v="2"/>
          </reference>
          <reference field="71" count="1" selected="0">
            <x v="109"/>
          </reference>
          <reference field="72" count="1" selected="0">
            <x v="6"/>
          </reference>
          <reference field="74" count="1" selected="0">
            <x v="0"/>
          </reference>
        </references>
      </pivotArea>
    </format>
    <format dxfId="886">
      <pivotArea dataOnly="0" labelOnly="1" fieldPosition="0">
        <references count="4">
          <reference field="8" count="2">
            <x v="3"/>
            <x v="5"/>
          </reference>
          <reference field="71" count="1" selected="0">
            <x v="110"/>
          </reference>
          <reference field="72" count="1" selected="0">
            <x v="7"/>
          </reference>
          <reference field="74" count="1" selected="0">
            <x v="0"/>
          </reference>
        </references>
      </pivotArea>
    </format>
    <format dxfId="885">
      <pivotArea dataOnly="0" labelOnly="1" fieldPosition="0">
        <references count="4">
          <reference field="8" count="1">
            <x v="1"/>
          </reference>
          <reference field="71" count="1" selected="0">
            <x v="110"/>
          </reference>
          <reference field="72" count="1" selected="0">
            <x v="7"/>
          </reference>
          <reference field="74" count="1" selected="0">
            <x v="1"/>
          </reference>
        </references>
      </pivotArea>
    </format>
    <format dxfId="884">
      <pivotArea dataOnly="0" labelOnly="1" fieldPosition="0">
        <references count="4">
          <reference field="8" count="1">
            <x v="5"/>
          </reference>
          <reference field="71" count="1" selected="0">
            <x v="112"/>
          </reference>
          <reference field="72" count="1" selected="0">
            <x v="5"/>
          </reference>
          <reference field="74" count="1" selected="0">
            <x v="2"/>
          </reference>
        </references>
      </pivotArea>
    </format>
    <format dxfId="883">
      <pivotArea dataOnly="0" labelOnly="1" fieldPosition="0">
        <references count="4">
          <reference field="8" count="1">
            <x v="0"/>
          </reference>
          <reference field="71" count="1" selected="0">
            <x v="114"/>
          </reference>
          <reference field="72" count="1" selected="0">
            <x v="3"/>
          </reference>
          <reference field="74" count="1" selected="0">
            <x v="0"/>
          </reference>
        </references>
      </pivotArea>
    </format>
    <format dxfId="882">
      <pivotArea dataOnly="0" labelOnly="1" fieldPosition="0">
        <references count="4">
          <reference field="8" count="1">
            <x v="3"/>
          </reference>
          <reference field="71" count="1" selected="0">
            <x v="116"/>
          </reference>
          <reference field="72" count="1" selected="0">
            <x v="7"/>
          </reference>
          <reference field="74" count="1" selected="0">
            <x v="0"/>
          </reference>
        </references>
      </pivotArea>
    </format>
    <format dxfId="881">
      <pivotArea dataOnly="0" labelOnly="1" fieldPosition="0">
        <references count="4">
          <reference field="8" count="1">
            <x v="1"/>
          </reference>
          <reference field="71" count="1" selected="0">
            <x v="116"/>
          </reference>
          <reference field="72" count="1" selected="0">
            <x v="7"/>
          </reference>
          <reference field="74" count="1" selected="0">
            <x v="1"/>
          </reference>
        </references>
      </pivotArea>
    </format>
    <format dxfId="880">
      <pivotArea dataOnly="0" labelOnly="1" fieldPosition="0">
        <references count="4">
          <reference field="8" count="1">
            <x v="3"/>
          </reference>
          <reference field="71" count="1" selected="0">
            <x v="118"/>
          </reference>
          <reference field="72" count="1" selected="0">
            <x v="6"/>
          </reference>
          <reference field="74" count="1" selected="0">
            <x v="0"/>
          </reference>
        </references>
      </pivotArea>
    </format>
    <format dxfId="879">
      <pivotArea dataOnly="0" labelOnly="1" fieldPosition="0">
        <references count="4">
          <reference field="8" count="1">
            <x v="5"/>
          </reference>
          <reference field="71" count="1" selected="0">
            <x v="119"/>
          </reference>
          <reference field="72" count="1" selected="0">
            <x v="1"/>
          </reference>
          <reference field="74" count="1" selected="0">
            <x v="1"/>
          </reference>
        </references>
      </pivotArea>
    </format>
    <format dxfId="878">
      <pivotArea dataOnly="0" labelOnly="1" fieldPosition="0">
        <references count="4">
          <reference field="8" count="1">
            <x v="0"/>
          </reference>
          <reference field="71" count="1" selected="0">
            <x v="120"/>
          </reference>
          <reference field="72" count="1" selected="0">
            <x v="3"/>
          </reference>
          <reference field="74" count="1" selected="0">
            <x v="0"/>
          </reference>
        </references>
      </pivotArea>
    </format>
    <format dxfId="877">
      <pivotArea dataOnly="0" labelOnly="1" fieldPosition="0">
        <references count="4">
          <reference field="8" count="1">
            <x v="1"/>
          </reference>
          <reference field="71" count="1" selected="0">
            <x v="122"/>
          </reference>
          <reference field="72" count="1" selected="0">
            <x v="1"/>
          </reference>
          <reference field="74" count="1" selected="0">
            <x v="0"/>
          </reference>
        </references>
      </pivotArea>
    </format>
    <format dxfId="876">
      <pivotArea dataOnly="0" labelOnly="1" fieldPosition="0">
        <references count="4">
          <reference field="8" count="1">
            <x v="0"/>
          </reference>
          <reference field="71" count="1" selected="0">
            <x v="123"/>
          </reference>
          <reference field="72" count="1" selected="0">
            <x v="4"/>
          </reference>
          <reference field="74" count="1" selected="0">
            <x v="0"/>
          </reference>
        </references>
      </pivotArea>
    </format>
    <format dxfId="875">
      <pivotArea dataOnly="0" labelOnly="1" fieldPosition="0">
        <references count="5">
          <reference field="8" count="1" selected="0">
            <x v="1"/>
          </reference>
          <reference field="14" count="1">
            <x v="1"/>
          </reference>
          <reference field="71" count="1" selected="0">
            <x v="0"/>
          </reference>
          <reference field="72" count="1" selected="0">
            <x v="7"/>
          </reference>
          <reference field="74" count="1" selected="0">
            <x v="0"/>
          </reference>
        </references>
      </pivotArea>
    </format>
    <format dxfId="874">
      <pivotArea dataOnly="0" labelOnly="1" fieldPosition="0">
        <references count="5">
          <reference field="8" count="1" selected="0">
            <x v="2"/>
          </reference>
          <reference field="14" count="1">
            <x v="2"/>
          </reference>
          <reference field="71" count="1" selected="0">
            <x v="0"/>
          </reference>
          <reference field="72" count="1" selected="0">
            <x v="7"/>
          </reference>
          <reference field="74" count="1" selected="0">
            <x v="1"/>
          </reference>
        </references>
      </pivotArea>
    </format>
    <format dxfId="873">
      <pivotArea dataOnly="0" labelOnly="1" fieldPosition="0">
        <references count="5">
          <reference field="8" count="1" selected="0">
            <x v="5"/>
          </reference>
          <reference field="14" count="1">
            <x v="6"/>
          </reference>
          <reference field="71" count="1" selected="0">
            <x v="2"/>
          </reference>
          <reference field="72" count="1" selected="0">
            <x v="6"/>
          </reference>
          <reference field="74" count="1" selected="0">
            <x v="0"/>
          </reference>
        </references>
      </pivotArea>
    </format>
    <format dxfId="872">
      <pivotArea dataOnly="0" labelOnly="1" fieldPosition="0">
        <references count="5">
          <reference field="8" count="1" selected="0">
            <x v="3"/>
          </reference>
          <reference field="14" count="2">
            <x v="3"/>
            <x v="4"/>
          </reference>
          <reference field="71" count="1" selected="0">
            <x v="3"/>
          </reference>
          <reference field="72" count="1" selected="0">
            <x v="8"/>
          </reference>
          <reference field="74" count="1" selected="0">
            <x v="0"/>
          </reference>
        </references>
      </pivotArea>
    </format>
    <format dxfId="871">
      <pivotArea dataOnly="0" labelOnly="1" fieldPosition="0">
        <references count="5">
          <reference field="8" count="1" selected="0">
            <x v="3"/>
          </reference>
          <reference field="14" count="1">
            <x v="3"/>
          </reference>
          <reference field="71" count="1" selected="0">
            <x v="3"/>
          </reference>
          <reference field="72" count="1" selected="0">
            <x v="8"/>
          </reference>
          <reference field="74" count="1" selected="0">
            <x v="2"/>
          </reference>
        </references>
      </pivotArea>
    </format>
    <format dxfId="870">
      <pivotArea dataOnly="0" labelOnly="1" fieldPosition="0">
        <references count="5">
          <reference field="8" count="1" selected="0">
            <x v="1"/>
          </reference>
          <reference field="14" count="1">
            <x v="4"/>
          </reference>
          <reference field="71" count="1" selected="0">
            <x v="4"/>
          </reference>
          <reference field="72" count="1" selected="0">
            <x v="1"/>
          </reference>
          <reference field="74" count="1" selected="0">
            <x v="2"/>
          </reference>
        </references>
      </pivotArea>
    </format>
    <format dxfId="869">
      <pivotArea dataOnly="0" labelOnly="1" fieldPosition="0">
        <references count="5">
          <reference field="8" count="1" selected="0">
            <x v="1"/>
          </reference>
          <reference field="14" count="1">
            <x v="1"/>
          </reference>
          <reference field="71" count="1" selected="0">
            <x v="5"/>
          </reference>
          <reference field="72" count="1" selected="0">
            <x v="1"/>
          </reference>
          <reference field="74" count="1" selected="0">
            <x v="0"/>
          </reference>
        </references>
      </pivotArea>
    </format>
    <format dxfId="868">
      <pivotArea dataOnly="0" labelOnly="1" fieldPosition="0">
        <references count="5">
          <reference field="8" count="1" selected="0">
            <x v="3"/>
          </reference>
          <reference field="14" count="1">
            <x v="3"/>
          </reference>
          <reference field="71" count="1" selected="0">
            <x v="5"/>
          </reference>
          <reference field="72" count="1" selected="0">
            <x v="1"/>
          </reference>
          <reference field="74" count="1" selected="0">
            <x v="0"/>
          </reference>
        </references>
      </pivotArea>
    </format>
    <format dxfId="867">
      <pivotArea dataOnly="0" labelOnly="1" fieldPosition="0">
        <references count="5">
          <reference field="8" count="1" selected="0">
            <x v="1"/>
          </reference>
          <reference field="14" count="1">
            <x v="1"/>
          </reference>
          <reference field="71" count="1" selected="0">
            <x v="5"/>
          </reference>
          <reference field="72" count="1" selected="0">
            <x v="1"/>
          </reference>
          <reference field="74" count="1" selected="0">
            <x v="1"/>
          </reference>
        </references>
      </pivotArea>
    </format>
    <format dxfId="866">
      <pivotArea dataOnly="0" labelOnly="1" fieldPosition="0">
        <references count="5">
          <reference field="8" count="1" selected="0">
            <x v="3"/>
          </reference>
          <reference field="14" count="1">
            <x v="3"/>
          </reference>
          <reference field="71" count="1" selected="0">
            <x v="5"/>
          </reference>
          <reference field="72" count="1" selected="0">
            <x v="1"/>
          </reference>
          <reference field="74" count="1" selected="0">
            <x v="1"/>
          </reference>
        </references>
      </pivotArea>
    </format>
    <format dxfId="865">
      <pivotArea dataOnly="0" labelOnly="1" fieldPosition="0">
        <references count="5">
          <reference field="8" count="1" selected="0">
            <x v="0"/>
          </reference>
          <reference field="14" count="1">
            <x v="1"/>
          </reference>
          <reference field="71" count="1" selected="0">
            <x v="6"/>
          </reference>
          <reference field="72" count="1" selected="0">
            <x v="4"/>
          </reference>
          <reference field="74" count="1" selected="0">
            <x v="0"/>
          </reference>
        </references>
      </pivotArea>
    </format>
    <format dxfId="864">
      <pivotArea dataOnly="0" labelOnly="1" fieldPosition="0">
        <references count="5">
          <reference field="8" count="1" selected="0">
            <x v="0"/>
          </reference>
          <reference field="14" count="1">
            <x v="1"/>
          </reference>
          <reference field="71" count="1" selected="0">
            <x v="6"/>
          </reference>
          <reference field="72" count="1" selected="0">
            <x v="4"/>
          </reference>
          <reference field="74" count="1" selected="0">
            <x v="1"/>
          </reference>
        </references>
      </pivotArea>
    </format>
    <format dxfId="863">
      <pivotArea dataOnly="0" labelOnly="1" fieldPosition="0">
        <references count="5">
          <reference field="8" count="1" selected="0">
            <x v="1"/>
          </reference>
          <reference field="14" count="1">
            <x v="4"/>
          </reference>
          <reference field="71" count="1" selected="0">
            <x v="7"/>
          </reference>
          <reference field="72" count="1" selected="0">
            <x v="1"/>
          </reference>
          <reference field="74" count="1" selected="0">
            <x v="0"/>
          </reference>
        </references>
      </pivotArea>
    </format>
    <format dxfId="862">
      <pivotArea dataOnly="0" labelOnly="1" fieldPosition="0">
        <references count="5">
          <reference field="8" count="1" selected="0">
            <x v="1"/>
          </reference>
          <reference field="14" count="1">
            <x v="4"/>
          </reference>
          <reference field="71" count="1" selected="0">
            <x v="7"/>
          </reference>
          <reference field="72" count="1" selected="0">
            <x v="1"/>
          </reference>
          <reference field="74" count="1" selected="0">
            <x v="1"/>
          </reference>
        </references>
      </pivotArea>
    </format>
    <format dxfId="861">
      <pivotArea dataOnly="0" labelOnly="1" fieldPosition="0">
        <references count="5">
          <reference field="8" count="1" selected="0">
            <x v="5"/>
          </reference>
          <reference field="14" count="1">
            <x v="5"/>
          </reference>
          <reference field="71" count="1" selected="0">
            <x v="8"/>
          </reference>
          <reference field="72" count="1" selected="0">
            <x v="5"/>
          </reference>
          <reference field="74" count="1" selected="0">
            <x v="2"/>
          </reference>
        </references>
      </pivotArea>
    </format>
    <format dxfId="860">
      <pivotArea dataOnly="0" labelOnly="1" fieldPosition="0">
        <references count="5">
          <reference field="8" count="1" selected="0">
            <x v="0"/>
          </reference>
          <reference field="14" count="1">
            <x v="4"/>
          </reference>
          <reference field="71" count="1" selected="0">
            <x v="9"/>
          </reference>
          <reference field="72" count="1" selected="0">
            <x v="0"/>
          </reference>
          <reference field="74" count="1" selected="0">
            <x v="0"/>
          </reference>
        </references>
      </pivotArea>
    </format>
    <format dxfId="859">
      <pivotArea dataOnly="0" labelOnly="1" fieldPosition="0">
        <references count="5">
          <reference field="8" count="1" selected="0">
            <x v="1"/>
          </reference>
          <reference field="14" count="1">
            <x v="1"/>
          </reference>
          <reference field="71" count="1" selected="0">
            <x v="9"/>
          </reference>
          <reference field="72" count="1" selected="0">
            <x v="0"/>
          </reference>
          <reference field="74" count="1" selected="0">
            <x v="0"/>
          </reference>
        </references>
      </pivotArea>
    </format>
    <format dxfId="858">
      <pivotArea dataOnly="0" labelOnly="1" fieldPosition="0">
        <references count="5">
          <reference field="8" count="1" selected="0">
            <x v="1"/>
          </reference>
          <reference field="14" count="1">
            <x v="1"/>
          </reference>
          <reference field="71" count="1" selected="0">
            <x v="9"/>
          </reference>
          <reference field="72" count="1" selected="0">
            <x v="0"/>
          </reference>
          <reference field="74" count="1" selected="0">
            <x v="1"/>
          </reference>
        </references>
      </pivotArea>
    </format>
    <format dxfId="857">
      <pivotArea dataOnly="0" labelOnly="1" fieldPosition="0">
        <references count="5">
          <reference field="8" count="1" selected="0">
            <x v="3"/>
          </reference>
          <reference field="14" count="1">
            <x v="3"/>
          </reference>
          <reference field="71" count="1" selected="0">
            <x v="10"/>
          </reference>
          <reference field="72" count="1" selected="0">
            <x v="7"/>
          </reference>
          <reference field="74" count="1" selected="0">
            <x v="0"/>
          </reference>
        </references>
      </pivotArea>
    </format>
    <format dxfId="856">
      <pivotArea dataOnly="0" labelOnly="1" fieldPosition="0">
        <references count="5">
          <reference field="8" count="1" selected="0">
            <x v="3"/>
          </reference>
          <reference field="14" count="1">
            <x v="3"/>
          </reference>
          <reference field="71" count="1" selected="0">
            <x v="10"/>
          </reference>
          <reference field="72" count="1" selected="0">
            <x v="7"/>
          </reference>
          <reference field="74" count="1" selected="0">
            <x v="1"/>
          </reference>
        </references>
      </pivotArea>
    </format>
    <format dxfId="855">
      <pivotArea dataOnly="0" labelOnly="1" fieldPosition="0">
        <references count="5">
          <reference field="8" count="1" selected="0">
            <x v="1"/>
          </reference>
          <reference field="14" count="1">
            <x v="4"/>
          </reference>
          <reference field="71" count="1" selected="0">
            <x v="11"/>
          </reference>
          <reference field="72" count="1" selected="0">
            <x v="5"/>
          </reference>
          <reference field="74" count="1" selected="0">
            <x v="0"/>
          </reference>
        </references>
      </pivotArea>
    </format>
    <format dxfId="854">
      <pivotArea dataOnly="0" labelOnly="1" fieldPosition="0">
        <references count="5">
          <reference field="8" count="1" selected="0">
            <x v="1"/>
          </reference>
          <reference field="14" count="1">
            <x v="5"/>
          </reference>
          <reference field="71" count="1" selected="0">
            <x v="11"/>
          </reference>
          <reference field="72" count="1" selected="0">
            <x v="5"/>
          </reference>
          <reference field="74" count="1" selected="0">
            <x v="1"/>
          </reference>
        </references>
      </pivotArea>
    </format>
    <format dxfId="853">
      <pivotArea dataOnly="0" labelOnly="1" fieldPosition="0">
        <references count="5">
          <reference field="8" count="1" selected="0">
            <x v="5"/>
          </reference>
          <reference field="14" count="2">
            <x v="3"/>
            <x v="5"/>
          </reference>
          <reference field="71" count="1" selected="0">
            <x v="12"/>
          </reference>
          <reference field="72" count="1" selected="0">
            <x v="8"/>
          </reference>
          <reference field="74" count="1" selected="0">
            <x v="0"/>
          </reference>
        </references>
      </pivotArea>
    </format>
    <format dxfId="852">
      <pivotArea dataOnly="0" labelOnly="1" fieldPosition="0">
        <references count="5">
          <reference field="8" count="1" selected="0">
            <x v="1"/>
          </reference>
          <reference field="14" count="1">
            <x v="4"/>
          </reference>
          <reference field="71" count="1" selected="0">
            <x v="12"/>
          </reference>
          <reference field="72" count="1" selected="0">
            <x v="8"/>
          </reference>
          <reference field="74" count="1" selected="0">
            <x v="2"/>
          </reference>
        </references>
      </pivotArea>
    </format>
    <format dxfId="851">
      <pivotArea dataOnly="0" labelOnly="1" fieldPosition="0">
        <references count="5">
          <reference field="8" count="1" selected="0">
            <x v="1"/>
          </reference>
          <reference field="14" count="1">
            <x v="1"/>
          </reference>
          <reference field="71" count="1" selected="0">
            <x v="13"/>
          </reference>
          <reference field="72" count="1" selected="0">
            <x v="9"/>
          </reference>
          <reference field="74" count="1" selected="0">
            <x v="0"/>
          </reference>
        </references>
      </pivotArea>
    </format>
    <format dxfId="850">
      <pivotArea dataOnly="0" labelOnly="1" fieldPosition="0">
        <references count="5">
          <reference field="8" count="1" selected="0">
            <x v="1"/>
          </reference>
          <reference field="14" count="1">
            <x v="1"/>
          </reference>
          <reference field="71" count="1" selected="0">
            <x v="13"/>
          </reference>
          <reference field="72" count="1" selected="0">
            <x v="9"/>
          </reference>
          <reference field="74" count="1" selected="0">
            <x v="1"/>
          </reference>
        </references>
      </pivotArea>
    </format>
    <format dxfId="849">
      <pivotArea dataOnly="0" labelOnly="1" fieldPosition="0">
        <references count="5">
          <reference field="8" count="1" selected="0">
            <x v="1"/>
          </reference>
          <reference field="14" count="1">
            <x v="1"/>
          </reference>
          <reference field="71" count="1" selected="0">
            <x v="14"/>
          </reference>
          <reference field="72" count="1" selected="0">
            <x v="0"/>
          </reference>
          <reference field="74" count="1" selected="0">
            <x v="0"/>
          </reference>
        </references>
      </pivotArea>
    </format>
    <format dxfId="848">
      <pivotArea dataOnly="0" labelOnly="1" fieldPosition="0">
        <references count="5">
          <reference field="8" count="1" selected="0">
            <x v="1"/>
          </reference>
          <reference field="14" count="1">
            <x v="1"/>
          </reference>
          <reference field="71" count="1" selected="0">
            <x v="14"/>
          </reference>
          <reference field="72" count="1" selected="0">
            <x v="0"/>
          </reference>
          <reference field="74" count="1" selected="0">
            <x v="1"/>
          </reference>
        </references>
      </pivotArea>
    </format>
    <format dxfId="847">
      <pivotArea dataOnly="0" labelOnly="1" fieldPosition="0">
        <references count="5">
          <reference field="8" count="1" selected="0">
            <x v="0"/>
          </reference>
          <reference field="14" count="1">
            <x v="2"/>
          </reference>
          <reference field="71" count="1" selected="0">
            <x v="16"/>
          </reference>
          <reference field="72" count="1" selected="0">
            <x v="4"/>
          </reference>
          <reference field="74" count="1" selected="0">
            <x v="0"/>
          </reference>
        </references>
      </pivotArea>
    </format>
    <format dxfId="846">
      <pivotArea dataOnly="0" labelOnly="1" fieldPosition="0">
        <references count="5">
          <reference field="8" count="1" selected="0">
            <x v="0"/>
          </reference>
          <reference field="14" count="1">
            <x v="2"/>
          </reference>
          <reference field="71" count="1" selected="0">
            <x v="16"/>
          </reference>
          <reference field="72" count="1" selected="0">
            <x v="4"/>
          </reference>
          <reference field="74" count="1" selected="0">
            <x v="1"/>
          </reference>
        </references>
      </pivotArea>
    </format>
    <format dxfId="845">
      <pivotArea dataOnly="0" labelOnly="1" fieldPosition="0">
        <references count="5">
          <reference field="8" count="1" selected="0">
            <x v="1"/>
          </reference>
          <reference field="14" count="1">
            <x v="1"/>
          </reference>
          <reference field="71" count="1" selected="0">
            <x v="17"/>
          </reference>
          <reference field="72" count="1" selected="0">
            <x v="0"/>
          </reference>
          <reference field="74" count="1" selected="0">
            <x v="0"/>
          </reference>
        </references>
      </pivotArea>
    </format>
    <format dxfId="844">
      <pivotArea dataOnly="0" labelOnly="1" fieldPosition="0">
        <references count="5">
          <reference field="8" count="1" selected="0">
            <x v="3"/>
          </reference>
          <reference field="14" count="1">
            <x v="3"/>
          </reference>
          <reference field="71" count="1" selected="0">
            <x v="17"/>
          </reference>
          <reference field="72" count="1" selected="0">
            <x v="0"/>
          </reference>
          <reference field="74" count="1" selected="0">
            <x v="2"/>
          </reference>
        </references>
      </pivotArea>
    </format>
    <format dxfId="843">
      <pivotArea dataOnly="0" labelOnly="1" fieldPosition="0">
        <references count="5">
          <reference field="8" count="1" selected="0">
            <x v="1"/>
          </reference>
          <reference field="14" count="1">
            <x v="1"/>
          </reference>
          <reference field="71" count="1" selected="0">
            <x v="18"/>
          </reference>
          <reference field="72" count="1" selected="0">
            <x v="0"/>
          </reference>
          <reference field="74" count="1" selected="0">
            <x v="0"/>
          </reference>
        </references>
      </pivotArea>
    </format>
    <format dxfId="842">
      <pivotArea dataOnly="0" labelOnly="1" fieldPosition="0">
        <references count="5">
          <reference field="8" count="1" selected="0">
            <x v="2"/>
          </reference>
          <reference field="14" count="1">
            <x v="2"/>
          </reference>
          <reference field="71" count="1" selected="0">
            <x v="18"/>
          </reference>
          <reference field="72" count="1" selected="0">
            <x v="0"/>
          </reference>
          <reference field="74" count="1" selected="0">
            <x v="2"/>
          </reference>
        </references>
      </pivotArea>
    </format>
    <format dxfId="841">
      <pivotArea dataOnly="0" labelOnly="1" fieldPosition="0">
        <references count="5">
          <reference field="8" count="1" selected="0">
            <x v="0"/>
          </reference>
          <reference field="14" count="1">
            <x v="4"/>
          </reference>
          <reference field="71" count="1" selected="0">
            <x v="19"/>
          </reference>
          <reference field="72" count="1" selected="0">
            <x v="0"/>
          </reference>
          <reference field="74" count="1" selected="0">
            <x v="0"/>
          </reference>
        </references>
      </pivotArea>
    </format>
    <format dxfId="840">
      <pivotArea dataOnly="0" labelOnly="1" fieldPosition="0">
        <references count="5">
          <reference field="8" count="1" selected="0">
            <x v="1"/>
          </reference>
          <reference field="14" count="1">
            <x v="1"/>
          </reference>
          <reference field="71" count="1" selected="0">
            <x v="19"/>
          </reference>
          <reference field="72" count="1" selected="0">
            <x v="0"/>
          </reference>
          <reference field="74" count="1" selected="0">
            <x v="0"/>
          </reference>
        </references>
      </pivotArea>
    </format>
    <format dxfId="839">
      <pivotArea dataOnly="0" labelOnly="1" fieldPosition="0">
        <references count="5">
          <reference field="8" count="1" selected="0">
            <x v="2"/>
          </reference>
          <reference field="14" count="1">
            <x v="4"/>
          </reference>
          <reference field="71" count="1" selected="0">
            <x v="19"/>
          </reference>
          <reference field="72" count="1" selected="0">
            <x v="0"/>
          </reference>
          <reference field="74" count="1" selected="0">
            <x v="2"/>
          </reference>
        </references>
      </pivotArea>
    </format>
    <format dxfId="838">
      <pivotArea dataOnly="0" labelOnly="1" fieldPosition="0">
        <references count="5">
          <reference field="8" count="1" selected="0">
            <x v="1"/>
          </reference>
          <reference field="14" count="1">
            <x v="5"/>
          </reference>
          <reference field="71" count="1" selected="0">
            <x v="20"/>
          </reference>
          <reference field="72" count="1" selected="0">
            <x v="5"/>
          </reference>
          <reference field="74" count="1" selected="0">
            <x v="0"/>
          </reference>
        </references>
      </pivotArea>
    </format>
    <format dxfId="837">
      <pivotArea dataOnly="0" labelOnly="1" fieldPosition="0">
        <references count="5">
          <reference field="8" count="1" selected="0">
            <x v="1"/>
          </reference>
          <reference field="14" count="1">
            <x v="4"/>
          </reference>
          <reference field="71" count="1" selected="0">
            <x v="21"/>
          </reference>
          <reference field="72" count="1" selected="0">
            <x v="8"/>
          </reference>
          <reference field="74" count="1" selected="0">
            <x v="0"/>
          </reference>
        </references>
      </pivotArea>
    </format>
    <format dxfId="836">
      <pivotArea dataOnly="0" labelOnly="1" fieldPosition="0">
        <references count="5">
          <reference field="8" count="1" selected="0">
            <x v="1"/>
          </reference>
          <reference field="14" count="1">
            <x v="4"/>
          </reference>
          <reference field="71" count="1" selected="0">
            <x v="21"/>
          </reference>
          <reference field="72" count="1" selected="0">
            <x v="8"/>
          </reference>
          <reference field="74" count="1" selected="0">
            <x v="1"/>
          </reference>
        </references>
      </pivotArea>
    </format>
    <format dxfId="835">
      <pivotArea dataOnly="0" labelOnly="1" fieldPosition="0">
        <references count="5">
          <reference field="8" count="1" selected="0">
            <x v="0"/>
          </reference>
          <reference field="14" count="1">
            <x v="2"/>
          </reference>
          <reference field="71" count="1" selected="0">
            <x v="22"/>
          </reference>
          <reference field="72" count="1" selected="0">
            <x v="0"/>
          </reference>
          <reference field="74" count="1" selected="0">
            <x v="0"/>
          </reference>
        </references>
      </pivotArea>
    </format>
    <format dxfId="834">
      <pivotArea dataOnly="0" labelOnly="1" fieldPosition="0">
        <references count="5">
          <reference field="8" count="1" selected="0">
            <x v="3"/>
          </reference>
          <reference field="14" count="1">
            <x v="2"/>
          </reference>
          <reference field="71" count="1" selected="0">
            <x v="22"/>
          </reference>
          <reference field="72" count="1" selected="0">
            <x v="0"/>
          </reference>
          <reference field="74" count="1" selected="0">
            <x v="2"/>
          </reference>
        </references>
      </pivotArea>
    </format>
    <format dxfId="833">
      <pivotArea dataOnly="0" labelOnly="1" fieldPosition="0">
        <references count="5">
          <reference field="8" count="1" selected="0">
            <x v="1"/>
          </reference>
          <reference field="14" count="1">
            <x v="1"/>
          </reference>
          <reference field="71" count="1" selected="0">
            <x v="23"/>
          </reference>
          <reference field="72" count="1" selected="0">
            <x v="2"/>
          </reference>
          <reference field="74" count="1" selected="0">
            <x v="0"/>
          </reference>
        </references>
      </pivotArea>
    </format>
    <format dxfId="832">
      <pivotArea dataOnly="0" labelOnly="1" fieldPosition="0">
        <references count="5">
          <reference field="8" count="1" selected="0">
            <x v="3"/>
          </reference>
          <reference field="14" count="1">
            <x v="1"/>
          </reference>
          <reference field="71" count="1" selected="0">
            <x v="23"/>
          </reference>
          <reference field="72" count="1" selected="0">
            <x v="2"/>
          </reference>
          <reference field="74" count="1" selected="0">
            <x v="2"/>
          </reference>
        </references>
      </pivotArea>
    </format>
    <format dxfId="831">
      <pivotArea dataOnly="0" labelOnly="1" fieldPosition="0">
        <references count="5">
          <reference field="8" count="1" selected="0">
            <x v="5"/>
          </reference>
          <reference field="14" count="1">
            <x v="3"/>
          </reference>
          <reference field="71" count="1" selected="0">
            <x v="24"/>
          </reference>
          <reference field="72" count="1" selected="0">
            <x v="5"/>
          </reference>
          <reference field="74" count="1" selected="0">
            <x v="0"/>
          </reference>
        </references>
      </pivotArea>
    </format>
    <format dxfId="830">
      <pivotArea dataOnly="0" labelOnly="1" fieldPosition="0">
        <references count="5">
          <reference field="8" count="1" selected="0">
            <x v="0"/>
          </reference>
          <reference field="14" count="1">
            <x v="2"/>
          </reference>
          <reference field="71" count="1" selected="0">
            <x v="25"/>
          </reference>
          <reference field="72" count="1" selected="0">
            <x v="2"/>
          </reference>
          <reference field="74" count="1" selected="0">
            <x v="0"/>
          </reference>
        </references>
      </pivotArea>
    </format>
    <format dxfId="829">
      <pivotArea dataOnly="0" labelOnly="1" fieldPosition="0">
        <references count="5">
          <reference field="8" count="1" selected="0">
            <x v="1"/>
          </reference>
          <reference field="14" count="1">
            <x v="1"/>
          </reference>
          <reference field="71" count="1" selected="0">
            <x v="25"/>
          </reference>
          <reference field="72" count="1" selected="0">
            <x v="2"/>
          </reference>
          <reference field="74" count="1" selected="0">
            <x v="0"/>
          </reference>
        </references>
      </pivotArea>
    </format>
    <format dxfId="828">
      <pivotArea dataOnly="0" labelOnly="1" fieldPosition="0">
        <references count="5">
          <reference field="8" count="1" selected="0">
            <x v="1"/>
          </reference>
          <reference field="14" count="1">
            <x v="1"/>
          </reference>
          <reference field="71" count="1" selected="0">
            <x v="25"/>
          </reference>
          <reference field="72" count="1" selected="0">
            <x v="2"/>
          </reference>
          <reference field="74" count="1" selected="0">
            <x v="1"/>
          </reference>
        </references>
      </pivotArea>
    </format>
    <format dxfId="827">
      <pivotArea dataOnly="0" labelOnly="1" fieldPosition="0">
        <references count="5">
          <reference field="8" count="1" selected="0">
            <x v="5"/>
          </reference>
          <reference field="14" count="1">
            <x v="1"/>
          </reference>
          <reference field="71" count="1" selected="0">
            <x v="26"/>
          </reference>
          <reference field="72" count="1" selected="0">
            <x v="5"/>
          </reference>
          <reference field="74" count="1" selected="0">
            <x v="0"/>
          </reference>
        </references>
      </pivotArea>
    </format>
    <format dxfId="826">
      <pivotArea dataOnly="0" labelOnly="1" fieldPosition="0">
        <references count="5">
          <reference field="8" count="1" selected="0">
            <x v="3"/>
          </reference>
          <reference field="14" count="2">
            <x v="3"/>
            <x v="4"/>
          </reference>
          <reference field="71" count="1" selected="0">
            <x v="27"/>
          </reference>
          <reference field="72" count="1" selected="0">
            <x v="6"/>
          </reference>
          <reference field="74" count="1" selected="0">
            <x v="0"/>
          </reference>
        </references>
      </pivotArea>
    </format>
    <format dxfId="825">
      <pivotArea dataOnly="0" labelOnly="1" fieldPosition="0">
        <references count="5">
          <reference field="8" count="1" selected="0">
            <x v="3"/>
          </reference>
          <reference field="14" count="2">
            <x v="3"/>
            <x v="4"/>
          </reference>
          <reference field="71" count="1" selected="0">
            <x v="27"/>
          </reference>
          <reference field="72" count="1" selected="0">
            <x v="6"/>
          </reference>
          <reference field="74" count="1" selected="0">
            <x v="2"/>
          </reference>
        </references>
      </pivotArea>
    </format>
    <format dxfId="824">
      <pivotArea dataOnly="0" labelOnly="1" fieldPosition="0">
        <references count="5">
          <reference field="8" count="1" selected="0">
            <x v="1"/>
          </reference>
          <reference field="14" count="1">
            <x v="4"/>
          </reference>
          <reference field="71" count="1" selected="0">
            <x v="28"/>
          </reference>
          <reference field="72" count="1" selected="0">
            <x v="5"/>
          </reference>
          <reference field="74" count="1" selected="0">
            <x v="0"/>
          </reference>
        </references>
      </pivotArea>
    </format>
    <format dxfId="823">
      <pivotArea dataOnly="0" labelOnly="1" fieldPosition="0">
        <references count="5">
          <reference field="8" count="1" selected="0">
            <x v="5"/>
          </reference>
          <reference field="14" count="1">
            <x v="5"/>
          </reference>
          <reference field="71" count="1" selected="0">
            <x v="28"/>
          </reference>
          <reference field="72" count="1" selected="0">
            <x v="5"/>
          </reference>
          <reference field="74" count="1" selected="0">
            <x v="1"/>
          </reference>
        </references>
      </pivotArea>
    </format>
    <format dxfId="822">
      <pivotArea dataOnly="0" labelOnly="1" fieldPosition="0">
        <references count="5">
          <reference field="8" count="1" selected="0">
            <x v="1"/>
          </reference>
          <reference field="14" count="1">
            <x v="5"/>
          </reference>
          <reference field="71" count="1" selected="0">
            <x v="29"/>
          </reference>
          <reference field="72" count="1" selected="0">
            <x v="5"/>
          </reference>
          <reference field="74" count="1" selected="0">
            <x v="0"/>
          </reference>
        </references>
      </pivotArea>
    </format>
    <format dxfId="821">
      <pivotArea dataOnly="0" labelOnly="1" fieldPosition="0">
        <references count="5">
          <reference field="8" count="1" selected="0">
            <x v="6"/>
          </reference>
          <reference field="14" count="1">
            <x v="5"/>
          </reference>
          <reference field="71" count="1" selected="0">
            <x v="30"/>
          </reference>
          <reference field="72" count="1" selected="0">
            <x v="6"/>
          </reference>
          <reference field="74" count="1" selected="0">
            <x v="0"/>
          </reference>
        </references>
      </pivotArea>
    </format>
    <format dxfId="820">
      <pivotArea dataOnly="0" labelOnly="1" fieldPosition="0">
        <references count="5">
          <reference field="8" count="1" selected="0">
            <x v="6"/>
          </reference>
          <reference field="14" count="1">
            <x v="5"/>
          </reference>
          <reference field="71" count="1" selected="0">
            <x v="30"/>
          </reference>
          <reference field="72" count="1" selected="0">
            <x v="6"/>
          </reference>
          <reference field="74" count="1" selected="0">
            <x v="1"/>
          </reference>
        </references>
      </pivotArea>
    </format>
    <format dxfId="819">
      <pivotArea dataOnly="0" labelOnly="1" fieldPosition="0">
        <references count="5">
          <reference field="8" count="1" selected="0">
            <x v="3"/>
          </reference>
          <reference field="14" count="1">
            <x v="5"/>
          </reference>
          <reference field="71" count="1" selected="0">
            <x v="31"/>
          </reference>
          <reference field="72" count="1" selected="0">
            <x v="5"/>
          </reference>
          <reference field="74" count="1" selected="0">
            <x v="0"/>
          </reference>
        </references>
      </pivotArea>
    </format>
    <format dxfId="818">
      <pivotArea dataOnly="0" labelOnly="1" fieldPosition="0">
        <references count="5">
          <reference field="8" count="1" selected="0">
            <x v="4"/>
          </reference>
          <reference field="14" count="1">
            <x v="4"/>
          </reference>
          <reference field="71" count="1" selected="0">
            <x v="31"/>
          </reference>
          <reference field="72" count="1" selected="0">
            <x v="5"/>
          </reference>
          <reference field="74" count="1" selected="0">
            <x v="1"/>
          </reference>
        </references>
      </pivotArea>
    </format>
    <format dxfId="817">
      <pivotArea dataOnly="0" labelOnly="1" fieldPosition="0">
        <references count="5">
          <reference field="8" count="1" selected="0">
            <x v="1"/>
          </reference>
          <reference field="14" count="1">
            <x v="1"/>
          </reference>
          <reference field="71" count="1" selected="0">
            <x v="32"/>
          </reference>
          <reference field="72" count="1" selected="0">
            <x v="6"/>
          </reference>
          <reference field="74" count="1" selected="0">
            <x v="0"/>
          </reference>
        </references>
      </pivotArea>
    </format>
    <format dxfId="816">
      <pivotArea dataOnly="0" labelOnly="1" fieldPosition="0">
        <references count="5">
          <reference field="8" count="1" selected="0">
            <x v="2"/>
          </reference>
          <reference field="14" count="1">
            <x v="2"/>
          </reference>
          <reference field="71" count="1" selected="0">
            <x v="32"/>
          </reference>
          <reference field="72" count="1" selected="0">
            <x v="6"/>
          </reference>
          <reference field="74" count="1" selected="0">
            <x v="0"/>
          </reference>
        </references>
      </pivotArea>
    </format>
    <format dxfId="815">
      <pivotArea dataOnly="0" labelOnly="1" fieldPosition="0">
        <references count="5">
          <reference field="8" count="1" selected="0">
            <x v="2"/>
          </reference>
          <reference field="14" count="1">
            <x v="2"/>
          </reference>
          <reference field="71" count="1" selected="0">
            <x v="32"/>
          </reference>
          <reference field="72" count="1" selected="0">
            <x v="6"/>
          </reference>
          <reference field="74" count="1" selected="0">
            <x v="1"/>
          </reference>
        </references>
      </pivotArea>
    </format>
    <format dxfId="814">
      <pivotArea dataOnly="0" labelOnly="1" fieldPosition="0">
        <references count="5">
          <reference field="8" count="1" selected="0">
            <x v="0"/>
          </reference>
          <reference field="14" count="2">
            <x v="2"/>
            <x v="3"/>
          </reference>
          <reference field="71" count="1" selected="0">
            <x v="34"/>
          </reference>
          <reference field="72" count="1" selected="0">
            <x v="3"/>
          </reference>
          <reference field="74" count="1" selected="0">
            <x v="0"/>
          </reference>
        </references>
      </pivotArea>
    </format>
    <format dxfId="813">
      <pivotArea dataOnly="0" labelOnly="1" fieldPosition="0">
        <references count="5">
          <reference field="8" count="1" selected="0">
            <x v="0"/>
          </reference>
          <reference field="14" count="1">
            <x v="2"/>
          </reference>
          <reference field="71" count="1" selected="0">
            <x v="34"/>
          </reference>
          <reference field="72" count="1" selected="0">
            <x v="3"/>
          </reference>
          <reference field="74" count="1" selected="0">
            <x v="2"/>
          </reference>
        </references>
      </pivotArea>
    </format>
    <format dxfId="812">
      <pivotArea dataOnly="0" labelOnly="1" fieldPosition="0">
        <references count="5">
          <reference field="8" count="1" selected="0">
            <x v="1"/>
          </reference>
          <reference field="14" count="1">
            <x v="4"/>
          </reference>
          <reference field="71" count="1" selected="0">
            <x v="35"/>
          </reference>
          <reference field="72" count="1" selected="0">
            <x v="0"/>
          </reference>
          <reference field="74" count="1" selected="0">
            <x v="1"/>
          </reference>
        </references>
      </pivotArea>
    </format>
    <format dxfId="811">
      <pivotArea dataOnly="0" labelOnly="1" fieldPosition="0">
        <references count="5">
          <reference field="8" count="1" selected="0">
            <x v="1"/>
          </reference>
          <reference field="14" count="1">
            <x v="1"/>
          </reference>
          <reference field="71" count="1" selected="0">
            <x v="36"/>
          </reference>
          <reference field="72" count="1" selected="0">
            <x v="9"/>
          </reference>
          <reference field="74" count="1" selected="0">
            <x v="0"/>
          </reference>
        </references>
      </pivotArea>
    </format>
    <format dxfId="810">
      <pivotArea dataOnly="0" labelOnly="1" fieldPosition="0">
        <references count="5">
          <reference field="8" count="1" selected="0">
            <x v="1"/>
          </reference>
          <reference field="14" count="1">
            <x v="1"/>
          </reference>
          <reference field="71" count="1" selected="0">
            <x v="36"/>
          </reference>
          <reference field="72" count="1" selected="0">
            <x v="9"/>
          </reference>
          <reference field="74" count="1" selected="0">
            <x v="2"/>
          </reference>
        </references>
      </pivotArea>
    </format>
    <format dxfId="809">
      <pivotArea dataOnly="0" labelOnly="1" fieldPosition="0">
        <references count="5">
          <reference field="8" count="1" selected="0">
            <x v="1"/>
          </reference>
          <reference field="14" count="1">
            <x v="6"/>
          </reference>
          <reference field="71" count="1" selected="0">
            <x v="37"/>
          </reference>
          <reference field="72" count="1" selected="0">
            <x v="1"/>
          </reference>
          <reference field="74" count="1" selected="0">
            <x v="0"/>
          </reference>
        </references>
      </pivotArea>
    </format>
    <format dxfId="808">
      <pivotArea dataOnly="0" labelOnly="1" fieldPosition="0">
        <references count="5">
          <reference field="8" count="1" selected="0">
            <x v="1"/>
          </reference>
          <reference field="14" count="1">
            <x v="6"/>
          </reference>
          <reference field="71" count="1" selected="0">
            <x v="37"/>
          </reference>
          <reference field="72" count="1" selected="0">
            <x v="1"/>
          </reference>
          <reference field="74" count="1" selected="0">
            <x v="1"/>
          </reference>
        </references>
      </pivotArea>
    </format>
    <format dxfId="807">
      <pivotArea dataOnly="0" labelOnly="1" fieldPosition="0">
        <references count="5">
          <reference field="8" count="1" selected="0">
            <x v="3"/>
          </reference>
          <reference field="14" count="1">
            <x v="2"/>
          </reference>
          <reference field="71" count="1" selected="0">
            <x v="38"/>
          </reference>
          <reference field="72" count="1" selected="0">
            <x v="2"/>
          </reference>
          <reference field="74" count="1" selected="0">
            <x v="0"/>
          </reference>
        </references>
      </pivotArea>
    </format>
    <format dxfId="806">
      <pivotArea dataOnly="0" labelOnly="1" fieldPosition="0">
        <references count="5">
          <reference field="8" count="1" selected="0">
            <x v="3"/>
          </reference>
          <reference field="14" count="1">
            <x v="2"/>
          </reference>
          <reference field="71" count="1" selected="0">
            <x v="38"/>
          </reference>
          <reference field="72" count="1" selected="0">
            <x v="2"/>
          </reference>
          <reference field="74" count="1" selected="0">
            <x v="2"/>
          </reference>
        </references>
      </pivotArea>
    </format>
    <format dxfId="805">
      <pivotArea dataOnly="0" labelOnly="1" fieldPosition="0">
        <references count="5">
          <reference field="8" count="1" selected="0">
            <x v="0"/>
          </reference>
          <reference field="14" count="2">
            <x v="3"/>
            <x v="4"/>
          </reference>
          <reference field="71" count="1" selected="0">
            <x v="39"/>
          </reference>
          <reference field="72" count="1" selected="0">
            <x v="5"/>
          </reference>
          <reference field="74" count="1" selected="0">
            <x v="0"/>
          </reference>
        </references>
      </pivotArea>
    </format>
    <format dxfId="804">
      <pivotArea dataOnly="0" labelOnly="1" fieldPosition="0">
        <references count="5">
          <reference field="8" count="1" selected="0">
            <x v="0"/>
          </reference>
          <reference field="14" count="1">
            <x v="6"/>
          </reference>
          <reference field="71" count="1" selected="0">
            <x v="39"/>
          </reference>
          <reference field="72" count="1" selected="0">
            <x v="5"/>
          </reference>
          <reference field="74" count="1" selected="0">
            <x v="1"/>
          </reference>
        </references>
      </pivotArea>
    </format>
    <format dxfId="803">
      <pivotArea dataOnly="0" labelOnly="1" fieldPosition="0">
        <references count="5">
          <reference field="8" count="1" selected="0">
            <x v="1"/>
          </reference>
          <reference field="14" count="1">
            <x v="1"/>
          </reference>
          <reference field="71" count="1" selected="0">
            <x v="40"/>
          </reference>
          <reference field="72" count="1" selected="0">
            <x v="9"/>
          </reference>
          <reference field="74" count="1" selected="0">
            <x v="0"/>
          </reference>
        </references>
      </pivotArea>
    </format>
    <format dxfId="802">
      <pivotArea dataOnly="0" labelOnly="1" fieldPosition="0">
        <references count="5">
          <reference field="8" count="1" selected="0">
            <x v="2"/>
          </reference>
          <reference field="14" count="1">
            <x v="2"/>
          </reference>
          <reference field="71" count="1" selected="0">
            <x v="40"/>
          </reference>
          <reference field="72" count="1" selected="0">
            <x v="9"/>
          </reference>
          <reference field="74" count="1" selected="0">
            <x v="1"/>
          </reference>
        </references>
      </pivotArea>
    </format>
    <format dxfId="801">
      <pivotArea dataOnly="0" labelOnly="1" fieldPosition="0">
        <references count="5">
          <reference field="8" count="1" selected="0">
            <x v="1"/>
          </reference>
          <reference field="14" count="1">
            <x v="1"/>
          </reference>
          <reference field="71" count="1" selected="0">
            <x v="41"/>
          </reference>
          <reference field="72" count="1" selected="0">
            <x v="9"/>
          </reference>
          <reference field="74" count="1" selected="0">
            <x v="0"/>
          </reference>
        </references>
      </pivotArea>
    </format>
    <format dxfId="800">
      <pivotArea dataOnly="0" labelOnly="1" fieldPosition="0">
        <references count="5">
          <reference field="8" count="1" selected="0">
            <x v="1"/>
          </reference>
          <reference field="14" count="1">
            <x v="1"/>
          </reference>
          <reference field="71" count="1" selected="0">
            <x v="41"/>
          </reference>
          <reference field="72" count="1" selected="0">
            <x v="9"/>
          </reference>
          <reference field="74" count="1" selected="0">
            <x v="2"/>
          </reference>
        </references>
      </pivotArea>
    </format>
    <format dxfId="799">
      <pivotArea dataOnly="0" labelOnly="1" fieldPosition="0">
        <references count="5">
          <reference field="8" count="1" selected="0">
            <x v="1"/>
          </reference>
          <reference field="14" count="2">
            <x v="1"/>
            <x v="6"/>
          </reference>
          <reference field="71" count="1" selected="0">
            <x v="42"/>
          </reference>
          <reference field="72" count="1" selected="0">
            <x v="5"/>
          </reference>
          <reference field="74" count="1" selected="0">
            <x v="0"/>
          </reference>
        </references>
      </pivotArea>
    </format>
    <format dxfId="798">
      <pivotArea dataOnly="0" labelOnly="1" fieldPosition="0">
        <references count="5">
          <reference field="8" count="1" selected="0">
            <x v="1"/>
          </reference>
          <reference field="14" count="1">
            <x v="5"/>
          </reference>
          <reference field="71" count="1" selected="0">
            <x v="42"/>
          </reference>
          <reference field="72" count="1" selected="0">
            <x v="5"/>
          </reference>
          <reference field="74" count="1" selected="0">
            <x v="1"/>
          </reference>
        </references>
      </pivotArea>
    </format>
    <format dxfId="797">
      <pivotArea dataOnly="0" labelOnly="1" fieldPosition="0">
        <references count="5">
          <reference field="8" count="1" selected="0">
            <x v="1"/>
          </reference>
          <reference field="14" count="1">
            <x v="1"/>
          </reference>
          <reference field="71" count="1" selected="0">
            <x v="43"/>
          </reference>
          <reference field="72" count="1" selected="0">
            <x v="5"/>
          </reference>
          <reference field="74" count="1" selected="0">
            <x v="0"/>
          </reference>
        </references>
      </pivotArea>
    </format>
    <format dxfId="796">
      <pivotArea dataOnly="0" labelOnly="1" fieldPosition="0">
        <references count="5">
          <reference field="8" count="1" selected="0">
            <x v="1"/>
          </reference>
          <reference field="14" count="1">
            <x v="1"/>
          </reference>
          <reference field="71" count="1" selected="0">
            <x v="43"/>
          </reference>
          <reference field="72" count="1" selected="0">
            <x v="5"/>
          </reference>
          <reference field="74" count="1" selected="0">
            <x v="2"/>
          </reference>
        </references>
      </pivotArea>
    </format>
    <format dxfId="795">
      <pivotArea dataOnly="0" labelOnly="1" fieldPosition="0">
        <references count="5">
          <reference field="8" count="1" selected="0">
            <x v="1"/>
          </reference>
          <reference field="14" count="2">
            <x v="1"/>
            <x v="6"/>
          </reference>
          <reference field="71" count="1" selected="0">
            <x v="44"/>
          </reference>
          <reference field="72" count="1" selected="0">
            <x v="5"/>
          </reference>
          <reference field="74" count="1" selected="0">
            <x v="0"/>
          </reference>
        </references>
      </pivotArea>
    </format>
    <format dxfId="794">
      <pivotArea dataOnly="0" labelOnly="1" fieldPosition="0">
        <references count="5">
          <reference field="8" count="1" selected="0">
            <x v="1"/>
          </reference>
          <reference field="14" count="1">
            <x v="4"/>
          </reference>
          <reference field="71" count="1" selected="0">
            <x v="44"/>
          </reference>
          <reference field="72" count="1" selected="0">
            <x v="5"/>
          </reference>
          <reference field="74" count="1" selected="0">
            <x v="1"/>
          </reference>
        </references>
      </pivotArea>
    </format>
    <format dxfId="793">
      <pivotArea dataOnly="0" labelOnly="1" fieldPosition="0">
        <references count="5">
          <reference field="8" count="1" selected="0">
            <x v="0"/>
          </reference>
          <reference field="14" count="1">
            <x v="2"/>
          </reference>
          <reference field="71" count="1" selected="0">
            <x v="45"/>
          </reference>
          <reference field="72" count="1" selected="0">
            <x v="4"/>
          </reference>
          <reference field="74" count="1" selected="0">
            <x v="0"/>
          </reference>
        </references>
      </pivotArea>
    </format>
    <format dxfId="792">
      <pivotArea dataOnly="0" labelOnly="1" fieldPosition="0">
        <references count="5">
          <reference field="8" count="1" selected="0">
            <x v="4"/>
          </reference>
          <reference field="14" count="1">
            <x v="2"/>
          </reference>
          <reference field="71" count="1" selected="0">
            <x v="45"/>
          </reference>
          <reference field="72" count="1" selected="0">
            <x v="4"/>
          </reference>
          <reference field="74" count="1" selected="0">
            <x v="0"/>
          </reference>
        </references>
      </pivotArea>
    </format>
    <format dxfId="791">
      <pivotArea dataOnly="0" labelOnly="1" fieldPosition="0">
        <references count="5">
          <reference field="8" count="1" selected="0">
            <x v="4"/>
          </reference>
          <reference field="14" count="1">
            <x v="2"/>
          </reference>
          <reference field="71" count="1" selected="0">
            <x v="45"/>
          </reference>
          <reference field="72" count="1" selected="0">
            <x v="4"/>
          </reference>
          <reference field="74" count="1" selected="0">
            <x v="1"/>
          </reference>
        </references>
      </pivotArea>
    </format>
    <format dxfId="790">
      <pivotArea dataOnly="0" labelOnly="1" fieldPosition="0">
        <references count="5">
          <reference field="8" count="1" selected="0">
            <x v="1"/>
          </reference>
          <reference field="14" count="1">
            <x v="1"/>
          </reference>
          <reference field="71" count="1" selected="0">
            <x v="46"/>
          </reference>
          <reference field="72" count="1" selected="0">
            <x v="4"/>
          </reference>
          <reference field="74" count="1" selected="0">
            <x v="0"/>
          </reference>
        </references>
      </pivotArea>
    </format>
    <format dxfId="789">
      <pivotArea dataOnly="0" labelOnly="1" fieldPosition="0">
        <references count="5">
          <reference field="8" count="1" selected="0">
            <x v="0"/>
          </reference>
          <reference field="14" count="1">
            <x v="2"/>
          </reference>
          <reference field="71" count="1" selected="0">
            <x v="46"/>
          </reference>
          <reference field="72" count="1" selected="0">
            <x v="4"/>
          </reference>
          <reference field="74" count="1" selected="0">
            <x v="2"/>
          </reference>
        </references>
      </pivotArea>
    </format>
    <format dxfId="788">
      <pivotArea dataOnly="0" labelOnly="1" fieldPosition="0">
        <references count="5">
          <reference field="8" count="1" selected="0">
            <x v="1"/>
          </reference>
          <reference field="14" count="1">
            <x v="1"/>
          </reference>
          <reference field="71" count="1" selected="0">
            <x v="47"/>
          </reference>
          <reference field="72" count="1" selected="0">
            <x v="7"/>
          </reference>
          <reference field="74" count="1" selected="0">
            <x v="0"/>
          </reference>
        </references>
      </pivotArea>
    </format>
    <format dxfId="787">
      <pivotArea dataOnly="0" labelOnly="1" fieldPosition="0">
        <references count="5">
          <reference field="8" count="1" selected="0">
            <x v="1"/>
          </reference>
          <reference field="14" count="1">
            <x v="4"/>
          </reference>
          <reference field="71" count="1" selected="0">
            <x v="48"/>
          </reference>
          <reference field="72" count="1" selected="0">
            <x v="5"/>
          </reference>
          <reference field="74" count="1" selected="0">
            <x v="0"/>
          </reference>
        </references>
      </pivotArea>
    </format>
    <format dxfId="786">
      <pivotArea dataOnly="0" labelOnly="1" fieldPosition="0">
        <references count="5">
          <reference field="8" count="1" selected="0">
            <x v="3"/>
          </reference>
          <reference field="14" count="1">
            <x v="2"/>
          </reference>
          <reference field="71" count="1" selected="0">
            <x v="49"/>
          </reference>
          <reference field="72" count="1" selected="0">
            <x v="1"/>
          </reference>
          <reference field="74" count="1" selected="0">
            <x v="0"/>
          </reference>
        </references>
      </pivotArea>
    </format>
    <format dxfId="785">
      <pivotArea dataOnly="0" labelOnly="1" fieldPosition="0">
        <references count="5">
          <reference field="8" count="1" selected="0">
            <x v="0"/>
          </reference>
          <reference field="14" count="1">
            <x v="2"/>
          </reference>
          <reference field="71" count="1" selected="0">
            <x v="50"/>
          </reference>
          <reference field="72" count="1" selected="0">
            <x v="3"/>
          </reference>
          <reference field="74" count="1" selected="0">
            <x v="0"/>
          </reference>
        </references>
      </pivotArea>
    </format>
    <format dxfId="784">
      <pivotArea dataOnly="0" labelOnly="1" fieldPosition="0">
        <references count="5">
          <reference field="8" count="1" selected="0">
            <x v="0"/>
          </reference>
          <reference field="14" count="1">
            <x v="2"/>
          </reference>
          <reference field="71" count="1" selected="0">
            <x v="50"/>
          </reference>
          <reference field="72" count="1" selected="0">
            <x v="3"/>
          </reference>
          <reference field="74" count="1" selected="0">
            <x v="2"/>
          </reference>
        </references>
      </pivotArea>
    </format>
    <format dxfId="783">
      <pivotArea dataOnly="0" labelOnly="1" fieldPosition="0">
        <references count="5">
          <reference field="8" count="1" selected="0">
            <x v="3"/>
          </reference>
          <reference field="14" count="1">
            <x v="2"/>
          </reference>
          <reference field="71" count="1" selected="0">
            <x v="51"/>
          </reference>
          <reference field="72" count="1" selected="0">
            <x v="7"/>
          </reference>
          <reference field="74" count="1" selected="0">
            <x v="0"/>
          </reference>
        </references>
      </pivotArea>
    </format>
    <format dxfId="782">
      <pivotArea dataOnly="0" labelOnly="1" fieldPosition="0">
        <references count="5">
          <reference field="8" count="1" selected="0">
            <x v="3"/>
          </reference>
          <reference field="14" count="1">
            <x v="3"/>
          </reference>
          <reference field="71" count="1" selected="0">
            <x v="51"/>
          </reference>
          <reference field="72" count="1" selected="0">
            <x v="7"/>
          </reference>
          <reference field="74" count="1" selected="0">
            <x v="1"/>
          </reference>
        </references>
      </pivotArea>
    </format>
    <format dxfId="781">
      <pivotArea dataOnly="0" labelOnly="1" fieldPosition="0">
        <references count="5">
          <reference field="8" count="1" selected="0">
            <x v="5"/>
          </reference>
          <reference field="14" count="1">
            <x v="2"/>
          </reference>
          <reference field="71" count="1" selected="0">
            <x v="52"/>
          </reference>
          <reference field="72" count="1" selected="0">
            <x v="1"/>
          </reference>
          <reference field="74" count="1" selected="0">
            <x v="0"/>
          </reference>
        </references>
      </pivotArea>
    </format>
    <format dxfId="780">
      <pivotArea dataOnly="0" labelOnly="1" fieldPosition="0">
        <references count="5">
          <reference field="8" count="1" selected="0">
            <x v="1"/>
          </reference>
          <reference field="14" count="1">
            <x v="4"/>
          </reference>
          <reference field="71" count="1" selected="0">
            <x v="52"/>
          </reference>
          <reference field="72" count="1" selected="0">
            <x v="1"/>
          </reference>
          <reference field="74" count="1" selected="0">
            <x v="1"/>
          </reference>
        </references>
      </pivotArea>
    </format>
    <format dxfId="779">
      <pivotArea dataOnly="0" labelOnly="1" fieldPosition="0">
        <references count="5">
          <reference field="8" count="1" selected="0">
            <x v="1"/>
          </reference>
          <reference field="14" count="1">
            <x v="1"/>
          </reference>
          <reference field="71" count="1" selected="0">
            <x v="53"/>
          </reference>
          <reference field="72" count="1" selected="0">
            <x v="1"/>
          </reference>
          <reference field="74" count="1" selected="0">
            <x v="2"/>
          </reference>
        </references>
      </pivotArea>
    </format>
    <format dxfId="778">
      <pivotArea dataOnly="0" labelOnly="1" fieldPosition="0">
        <references count="5">
          <reference field="8" count="1" selected="0">
            <x v="3"/>
          </reference>
          <reference field="14" count="1">
            <x v="2"/>
          </reference>
          <reference field="71" count="1" selected="0">
            <x v="54"/>
          </reference>
          <reference field="72" count="1" selected="0">
            <x v="7"/>
          </reference>
          <reference field="74" count="1" selected="0">
            <x v="0"/>
          </reference>
        </references>
      </pivotArea>
    </format>
    <format dxfId="777">
      <pivotArea dataOnly="0" labelOnly="1" fieldPosition="0">
        <references count="5">
          <reference field="8" count="1" selected="0">
            <x v="3"/>
          </reference>
          <reference field="14" count="1">
            <x v="1"/>
          </reference>
          <reference field="71" count="1" selected="0">
            <x v="54"/>
          </reference>
          <reference field="72" count="1" selected="0">
            <x v="7"/>
          </reference>
          <reference field="74" count="1" selected="0">
            <x v="1"/>
          </reference>
        </references>
      </pivotArea>
    </format>
    <format dxfId="776">
      <pivotArea dataOnly="0" labelOnly="1" fieldPosition="0">
        <references count="5">
          <reference field="8" count="1" selected="0">
            <x v="1"/>
          </reference>
          <reference field="14" count="1">
            <x v="1"/>
          </reference>
          <reference field="71" count="1" selected="0">
            <x v="55"/>
          </reference>
          <reference field="72" count="1" selected="0">
            <x v="8"/>
          </reference>
          <reference field="74" count="1" selected="0">
            <x v="2"/>
          </reference>
        </references>
      </pivotArea>
    </format>
    <format dxfId="775">
      <pivotArea dataOnly="0" labelOnly="1" fieldPosition="0">
        <references count="5">
          <reference field="8" count="1" selected="0">
            <x v="1"/>
          </reference>
          <reference field="14" count="1">
            <x v="1"/>
          </reference>
          <reference field="71" count="1" selected="0">
            <x v="56"/>
          </reference>
          <reference field="72" count="1" selected="0">
            <x v="9"/>
          </reference>
          <reference field="74" count="1" selected="0">
            <x v="0"/>
          </reference>
        </references>
      </pivotArea>
    </format>
    <format dxfId="774">
      <pivotArea dataOnly="0" labelOnly="1" fieldPosition="0">
        <references count="5">
          <reference field="8" count="1" selected="0">
            <x v="2"/>
          </reference>
          <reference field="14" count="1">
            <x v="2"/>
          </reference>
          <reference field="71" count="1" selected="0">
            <x v="56"/>
          </reference>
          <reference field="72" count="1" selected="0">
            <x v="9"/>
          </reference>
          <reference field="74" count="1" selected="0">
            <x v="2"/>
          </reference>
        </references>
      </pivotArea>
    </format>
    <format dxfId="773">
      <pivotArea dataOnly="0" labelOnly="1" fieldPosition="0">
        <references count="5">
          <reference field="8" count="1" selected="0">
            <x v="0"/>
          </reference>
          <reference field="14" count="1">
            <x v="4"/>
          </reference>
          <reference field="71" count="1" selected="0">
            <x v="57"/>
          </reference>
          <reference field="72" count="1" selected="0">
            <x v="8"/>
          </reference>
          <reference field="74" count="1" selected="0">
            <x v="0"/>
          </reference>
        </references>
      </pivotArea>
    </format>
    <format dxfId="772">
      <pivotArea dataOnly="0" labelOnly="1" fieldPosition="0">
        <references count="5">
          <reference field="8" count="1" selected="0">
            <x v="1"/>
          </reference>
          <reference field="14" count="1">
            <x v="1"/>
          </reference>
          <reference field="71" count="1" selected="0">
            <x v="57"/>
          </reference>
          <reference field="72" count="1" selected="0">
            <x v="8"/>
          </reference>
          <reference field="74" count="1" selected="0">
            <x v="0"/>
          </reference>
        </references>
      </pivotArea>
    </format>
    <format dxfId="771">
      <pivotArea dataOnly="0" labelOnly="1" fieldPosition="0">
        <references count="5">
          <reference field="8" count="1" selected="0">
            <x v="1"/>
          </reference>
          <reference field="14" count="1">
            <x v="1"/>
          </reference>
          <reference field="71" count="1" selected="0">
            <x v="57"/>
          </reference>
          <reference field="72" count="1" selected="0">
            <x v="8"/>
          </reference>
          <reference field="74" count="1" selected="0">
            <x v="1"/>
          </reference>
        </references>
      </pivotArea>
    </format>
    <format dxfId="770">
      <pivotArea dataOnly="0" labelOnly="1" fieldPosition="0">
        <references count="5">
          <reference field="8" count="1" selected="0">
            <x v="0"/>
          </reference>
          <reference field="14" count="2">
            <x v="1"/>
            <x v="2"/>
          </reference>
          <reference field="71" count="1" selected="0">
            <x v="58"/>
          </reference>
          <reference field="72" count="1" selected="0">
            <x v="8"/>
          </reference>
          <reference field="74" count="1" selected="0">
            <x v="0"/>
          </reference>
        </references>
      </pivotArea>
    </format>
    <format dxfId="769">
      <pivotArea dataOnly="0" labelOnly="1" fieldPosition="0">
        <references count="5">
          <reference field="8" count="1" selected="0">
            <x v="3"/>
          </reference>
          <reference field="14" count="1">
            <x v="1"/>
          </reference>
          <reference field="71" count="1" selected="0">
            <x v="58"/>
          </reference>
          <reference field="72" count="1" selected="0">
            <x v="8"/>
          </reference>
          <reference field="74" count="1" selected="0">
            <x v="2"/>
          </reference>
        </references>
      </pivotArea>
    </format>
    <format dxfId="768">
      <pivotArea dataOnly="0" labelOnly="1" fieldPosition="0">
        <references count="5">
          <reference field="8" count="1" selected="0">
            <x v="5"/>
          </reference>
          <reference field="14" count="1">
            <x v="6"/>
          </reference>
          <reference field="71" count="1" selected="0">
            <x v="59"/>
          </reference>
          <reference field="72" count="1" selected="0">
            <x v="7"/>
          </reference>
          <reference field="74" count="1" selected="0">
            <x v="0"/>
          </reference>
        </references>
      </pivotArea>
    </format>
    <format dxfId="767">
      <pivotArea dataOnly="0" labelOnly="1" fieldPosition="0">
        <references count="5">
          <reference field="8" count="1" selected="0">
            <x v="2"/>
          </reference>
          <reference field="14" count="1">
            <x v="4"/>
          </reference>
          <reference field="71" count="1" selected="0">
            <x v="60"/>
          </reference>
          <reference field="72" count="1" selected="0">
            <x v="9"/>
          </reference>
          <reference field="74" count="1" selected="0">
            <x v="0"/>
          </reference>
        </references>
      </pivotArea>
    </format>
    <format dxfId="766">
      <pivotArea dataOnly="0" labelOnly="1" fieldPosition="0">
        <references count="5">
          <reference field="8" count="1" selected="0">
            <x v="1"/>
          </reference>
          <reference field="14" count="1">
            <x v="1"/>
          </reference>
          <reference field="71" count="1" selected="0">
            <x v="60"/>
          </reference>
          <reference field="72" count="1" selected="0">
            <x v="9"/>
          </reference>
          <reference field="74" count="1" selected="0">
            <x v="2"/>
          </reference>
        </references>
      </pivotArea>
    </format>
    <format dxfId="765">
      <pivotArea dataOnly="0" labelOnly="1" fieldPosition="0">
        <references count="5">
          <reference field="8" count="1" selected="0">
            <x v="0"/>
          </reference>
          <reference field="14" count="1">
            <x v="4"/>
          </reference>
          <reference field="71" count="1" selected="0">
            <x v="61"/>
          </reference>
          <reference field="72" count="1" selected="0">
            <x v="6"/>
          </reference>
          <reference field="74" count="1" selected="0">
            <x v="0"/>
          </reference>
        </references>
      </pivotArea>
    </format>
    <format dxfId="764">
      <pivotArea dataOnly="0" labelOnly="1" fieldPosition="0">
        <references count="5">
          <reference field="8" count="1" selected="0">
            <x v="2"/>
          </reference>
          <reference field="14" count="1">
            <x v="4"/>
          </reference>
          <reference field="71" count="1" selected="0">
            <x v="61"/>
          </reference>
          <reference field="72" count="1" selected="0">
            <x v="6"/>
          </reference>
          <reference field="74" count="1" selected="0">
            <x v="0"/>
          </reference>
        </references>
      </pivotArea>
    </format>
    <format dxfId="763">
      <pivotArea dataOnly="0" labelOnly="1" fieldPosition="0">
        <references count="5">
          <reference field="8" count="1" selected="0">
            <x v="2"/>
          </reference>
          <reference field="14" count="1">
            <x v="4"/>
          </reference>
          <reference field="71" count="1" selected="0">
            <x v="61"/>
          </reference>
          <reference field="72" count="1" selected="0">
            <x v="6"/>
          </reference>
          <reference field="74" count="1" selected="0">
            <x v="1"/>
          </reference>
        </references>
      </pivotArea>
    </format>
    <format dxfId="762">
      <pivotArea dataOnly="0" labelOnly="1" fieldPosition="0">
        <references count="5">
          <reference field="8" count="1" selected="0">
            <x v="3"/>
          </reference>
          <reference field="14" count="1">
            <x v="1"/>
          </reference>
          <reference field="71" count="1" selected="0">
            <x v="62"/>
          </reference>
          <reference field="72" count="1" selected="0">
            <x v="8"/>
          </reference>
          <reference field="74" count="1" selected="0">
            <x v="0"/>
          </reference>
        </references>
      </pivotArea>
    </format>
    <format dxfId="761">
      <pivotArea dataOnly="0" labelOnly="1" fieldPosition="0">
        <references count="5">
          <reference field="8" count="1" selected="0">
            <x v="1"/>
          </reference>
          <reference field="14" count="1">
            <x v="1"/>
          </reference>
          <reference field="71" count="1" selected="0">
            <x v="63"/>
          </reference>
          <reference field="72" count="1" selected="0">
            <x v="1"/>
          </reference>
          <reference field="74" count="1" selected="0">
            <x v="0"/>
          </reference>
        </references>
      </pivotArea>
    </format>
    <format dxfId="760">
      <pivotArea dataOnly="0" labelOnly="1" fieldPosition="0">
        <references count="5">
          <reference field="8" count="1" selected="0">
            <x v="1"/>
          </reference>
          <reference field="14" count="1">
            <x v="1"/>
          </reference>
          <reference field="71" count="1" selected="0">
            <x v="63"/>
          </reference>
          <reference field="72" count="1" selected="0">
            <x v="1"/>
          </reference>
          <reference field="74" count="1" selected="0">
            <x v="1"/>
          </reference>
        </references>
      </pivotArea>
    </format>
    <format dxfId="759">
      <pivotArea dataOnly="0" labelOnly="1" fieldPosition="0">
        <references count="5">
          <reference field="8" count="1" selected="0">
            <x v="1"/>
          </reference>
          <reference field="14" count="1">
            <x v="1"/>
          </reference>
          <reference field="71" count="1" selected="0">
            <x v="64"/>
          </reference>
          <reference field="72" count="1" selected="0">
            <x v="7"/>
          </reference>
          <reference field="74" count="1" selected="0">
            <x v="0"/>
          </reference>
        </references>
      </pivotArea>
    </format>
    <format dxfId="758">
      <pivotArea dataOnly="0" labelOnly="1" fieldPosition="0">
        <references count="5">
          <reference field="8" count="1" selected="0">
            <x v="3"/>
          </reference>
          <reference field="14" count="1">
            <x v="2"/>
          </reference>
          <reference field="71" count="1" selected="0">
            <x v="64"/>
          </reference>
          <reference field="72" count="1" selected="0">
            <x v="7"/>
          </reference>
          <reference field="74" count="1" selected="0">
            <x v="1"/>
          </reference>
        </references>
      </pivotArea>
    </format>
    <format dxfId="757">
      <pivotArea dataOnly="0" labelOnly="1" fieldPosition="0">
        <references count="5">
          <reference field="8" count="1" selected="0">
            <x v="6"/>
          </reference>
          <reference field="14" count="1">
            <x v="4"/>
          </reference>
          <reference field="71" count="1" selected="0">
            <x v="65"/>
          </reference>
          <reference field="72" count="1" selected="0">
            <x v="1"/>
          </reference>
          <reference field="74" count="1" selected="0">
            <x v="0"/>
          </reference>
        </references>
      </pivotArea>
    </format>
    <format dxfId="756">
      <pivotArea dataOnly="0" labelOnly="1" fieldPosition="0">
        <references count="5">
          <reference field="8" count="1" selected="0">
            <x v="4"/>
          </reference>
          <reference field="14" count="1">
            <x v="2"/>
          </reference>
          <reference field="71" count="1" selected="0">
            <x v="66"/>
          </reference>
          <reference field="72" count="1" selected="0">
            <x v="6"/>
          </reference>
          <reference field="74" count="1" selected="0">
            <x v="0"/>
          </reference>
        </references>
      </pivotArea>
    </format>
    <format dxfId="755">
      <pivotArea dataOnly="0" labelOnly="1" fieldPosition="0">
        <references count="5">
          <reference field="8" count="1" selected="0">
            <x v="4"/>
          </reference>
          <reference field="14" count="1">
            <x v="2"/>
          </reference>
          <reference field="71" count="1" selected="0">
            <x v="66"/>
          </reference>
          <reference field="72" count="1" selected="0">
            <x v="6"/>
          </reference>
          <reference field="74" count="1" selected="0">
            <x v="1"/>
          </reference>
        </references>
      </pivotArea>
    </format>
    <format dxfId="754">
      <pivotArea dataOnly="0" labelOnly="1" fieldPosition="0">
        <references count="5">
          <reference field="8" count="1" selected="0">
            <x v="0"/>
          </reference>
          <reference field="14" count="1">
            <x v="3"/>
          </reference>
          <reference field="71" count="1" selected="0">
            <x v="67"/>
          </reference>
          <reference field="72" count="1" selected="0">
            <x v="3"/>
          </reference>
          <reference field="74" count="1" selected="0">
            <x v="0"/>
          </reference>
        </references>
      </pivotArea>
    </format>
    <format dxfId="753">
      <pivotArea dataOnly="0" labelOnly="1" fieldPosition="0">
        <references count="5">
          <reference field="8" count="1" selected="0">
            <x v="1"/>
          </reference>
          <reference field="14" count="1">
            <x v="1"/>
          </reference>
          <reference field="71" count="1" selected="0">
            <x v="67"/>
          </reference>
          <reference field="72" count="1" selected="0">
            <x v="3"/>
          </reference>
          <reference field="74" count="1" selected="0">
            <x v="0"/>
          </reference>
        </references>
      </pivotArea>
    </format>
    <format dxfId="752">
      <pivotArea dataOnly="0" labelOnly="1" fieldPosition="0">
        <references count="5">
          <reference field="8" count="1" selected="0">
            <x v="0"/>
          </reference>
          <reference field="14" count="1">
            <x v="2"/>
          </reference>
          <reference field="71" count="1" selected="0">
            <x v="67"/>
          </reference>
          <reference field="72" count="1" selected="0">
            <x v="3"/>
          </reference>
          <reference field="74" count="1" selected="0">
            <x v="2"/>
          </reference>
        </references>
      </pivotArea>
    </format>
    <format dxfId="751">
      <pivotArea dataOnly="0" labelOnly="1" fieldPosition="0">
        <references count="5">
          <reference field="8" count="1" selected="0">
            <x v="1"/>
          </reference>
          <reference field="14" count="1">
            <x v="5"/>
          </reference>
          <reference field="71" count="1" selected="0">
            <x v="70"/>
          </reference>
          <reference field="72" count="1" selected="0">
            <x v="5"/>
          </reference>
          <reference field="74" count="1" selected="0">
            <x v="2"/>
          </reference>
        </references>
      </pivotArea>
    </format>
    <format dxfId="750">
      <pivotArea dataOnly="0" labelOnly="1" fieldPosition="0">
        <references count="5">
          <reference field="8" count="1" selected="0">
            <x v="0"/>
          </reference>
          <reference field="14" count="2">
            <x v="1"/>
            <x v="5"/>
          </reference>
          <reference field="71" count="1" selected="0">
            <x v="71"/>
          </reference>
          <reference field="72" count="1" selected="0">
            <x v="4"/>
          </reference>
          <reference field="74" count="1" selected="0">
            <x v="0"/>
          </reference>
        </references>
      </pivotArea>
    </format>
    <format dxfId="749">
      <pivotArea dataOnly="0" labelOnly="1" fieldPosition="0">
        <references count="5">
          <reference field="8" count="1" selected="0">
            <x v="2"/>
          </reference>
          <reference field="14" count="1">
            <x v="6"/>
          </reference>
          <reference field="71" count="1" selected="0">
            <x v="80"/>
          </reference>
          <reference field="72" count="1" selected="0">
            <x v="6"/>
          </reference>
          <reference field="74" count="1" selected="0">
            <x v="0"/>
          </reference>
        </references>
      </pivotArea>
    </format>
    <format dxfId="748">
      <pivotArea dataOnly="0" labelOnly="1" fieldPosition="0">
        <references count="5">
          <reference field="8" count="1" selected="0">
            <x v="0"/>
          </reference>
          <reference field="14" count="2">
            <x v="3"/>
            <x v="5"/>
          </reference>
          <reference field="71" count="1" selected="0">
            <x v="80"/>
          </reference>
          <reference field="72" count="1" selected="0">
            <x v="6"/>
          </reference>
          <reference field="74" count="1" selected="0">
            <x v="1"/>
          </reference>
        </references>
      </pivotArea>
    </format>
    <format dxfId="747">
      <pivotArea dataOnly="0" labelOnly="1" fieldPosition="0">
        <references count="5">
          <reference field="8" count="1" selected="0">
            <x v="1"/>
          </reference>
          <reference field="14" count="1">
            <x v="1"/>
          </reference>
          <reference field="71" count="1" selected="0">
            <x v="87"/>
          </reference>
          <reference field="72" count="1" selected="0">
            <x v="7"/>
          </reference>
          <reference field="74" count="1" selected="0">
            <x v="0"/>
          </reference>
        </references>
      </pivotArea>
    </format>
    <format dxfId="746">
      <pivotArea dataOnly="0" labelOnly="1" fieldPosition="0">
        <references count="5">
          <reference field="8" count="1" selected="0">
            <x v="1"/>
          </reference>
          <reference field="14" count="1">
            <x v="1"/>
          </reference>
          <reference field="71" count="1" selected="0">
            <x v="87"/>
          </reference>
          <reference field="72" count="1" selected="0">
            <x v="7"/>
          </reference>
          <reference field="74" count="1" selected="0">
            <x v="2"/>
          </reference>
        </references>
      </pivotArea>
    </format>
    <format dxfId="745">
      <pivotArea dataOnly="0" labelOnly="1" fieldPosition="0">
        <references count="5">
          <reference field="8" count="1" selected="0">
            <x v="0"/>
          </reference>
          <reference field="14" count="1">
            <x v="0"/>
          </reference>
          <reference field="71" count="1" selected="0">
            <x v="88"/>
          </reference>
          <reference field="72" count="1" selected="0">
            <x v="4"/>
          </reference>
          <reference field="74" count="1" selected="0">
            <x v="2"/>
          </reference>
        </references>
      </pivotArea>
    </format>
    <format dxfId="744">
      <pivotArea dataOnly="0" labelOnly="1" fieldPosition="0">
        <references count="5">
          <reference field="8" count="1" selected="0">
            <x v="3"/>
          </reference>
          <reference field="14" count="2">
            <x v="2"/>
            <x v="3"/>
          </reference>
          <reference field="71" count="1" selected="0">
            <x v="89"/>
          </reference>
          <reference field="72" count="1" selected="0">
            <x v="8"/>
          </reference>
          <reference field="74" count="1" selected="0">
            <x v="0"/>
          </reference>
        </references>
      </pivotArea>
    </format>
    <format dxfId="743">
      <pivotArea dataOnly="0" labelOnly="1" fieldPosition="0">
        <references count="5">
          <reference field="8" count="1" selected="0">
            <x v="3"/>
          </reference>
          <reference field="14" count="1">
            <x v="2"/>
          </reference>
          <reference field="71" count="1" selected="0">
            <x v="89"/>
          </reference>
          <reference field="72" count="1" selected="0">
            <x v="8"/>
          </reference>
          <reference field="74" count="1" selected="0">
            <x v="2"/>
          </reference>
        </references>
      </pivotArea>
    </format>
    <format dxfId="742">
      <pivotArea dataOnly="0" labelOnly="1" fieldPosition="0">
        <references count="5">
          <reference field="8" count="1" selected="0">
            <x v="0"/>
          </reference>
          <reference field="14" count="1">
            <x v="3"/>
          </reference>
          <reference field="71" count="1" selected="0">
            <x v="90"/>
          </reference>
          <reference field="72" count="1" selected="0">
            <x v="7"/>
          </reference>
          <reference field="74" count="1" selected="0">
            <x v="0"/>
          </reference>
        </references>
      </pivotArea>
    </format>
    <format dxfId="741">
      <pivotArea dataOnly="0" labelOnly="1" fieldPosition="0">
        <references count="5">
          <reference field="8" count="1" selected="0">
            <x v="0"/>
          </reference>
          <reference field="14" count="1">
            <x v="3"/>
          </reference>
          <reference field="71" count="1" selected="0">
            <x v="90"/>
          </reference>
          <reference field="72" count="1" selected="0">
            <x v="7"/>
          </reference>
          <reference field="74" count="1" selected="0">
            <x v="1"/>
          </reference>
        </references>
      </pivotArea>
    </format>
    <format dxfId="740">
      <pivotArea dataOnly="0" labelOnly="1" fieldPosition="0">
        <references count="5">
          <reference field="8" count="1" selected="0">
            <x v="1"/>
          </reference>
          <reference field="14" count="2">
            <x v="1"/>
            <x v="5"/>
          </reference>
          <reference field="71" count="1" selected="0">
            <x v="91"/>
          </reference>
          <reference field="72" count="1" selected="0">
            <x v="5"/>
          </reference>
          <reference field="74" count="1" selected="0">
            <x v="0"/>
          </reference>
        </references>
      </pivotArea>
    </format>
    <format dxfId="739">
      <pivotArea dataOnly="0" labelOnly="1" fieldPosition="0">
        <references count="5">
          <reference field="8" count="1" selected="0">
            <x v="1"/>
          </reference>
          <reference field="14" count="1">
            <x v="5"/>
          </reference>
          <reference field="71" count="1" selected="0">
            <x v="91"/>
          </reference>
          <reference field="72" count="1" selected="0">
            <x v="5"/>
          </reference>
          <reference field="74" count="1" selected="0">
            <x v="1"/>
          </reference>
        </references>
      </pivotArea>
    </format>
    <format dxfId="738">
      <pivotArea dataOnly="0" labelOnly="1" fieldPosition="0">
        <references count="5">
          <reference field="8" count="1" selected="0">
            <x v="0"/>
          </reference>
          <reference field="14" count="1">
            <x v="5"/>
          </reference>
          <reference field="71" count="1" selected="0">
            <x v="92"/>
          </reference>
          <reference field="72" count="1" selected="0">
            <x v="9"/>
          </reference>
          <reference field="74" count="1" selected="0">
            <x v="0"/>
          </reference>
        </references>
      </pivotArea>
    </format>
    <format dxfId="737">
      <pivotArea dataOnly="0" labelOnly="1" fieldPosition="0">
        <references count="5">
          <reference field="8" count="1" selected="0">
            <x v="1"/>
          </reference>
          <reference field="14" count="1">
            <x v="1"/>
          </reference>
          <reference field="71" count="1" selected="0">
            <x v="92"/>
          </reference>
          <reference field="72" count="1" selected="0">
            <x v="9"/>
          </reference>
          <reference field="74" count="1" selected="0">
            <x v="0"/>
          </reference>
        </references>
      </pivotArea>
    </format>
    <format dxfId="736">
      <pivotArea dataOnly="0" labelOnly="1" fieldPosition="0">
        <references count="5">
          <reference field="8" count="1" selected="0">
            <x v="2"/>
          </reference>
          <reference field="14" count="1">
            <x v="5"/>
          </reference>
          <reference field="71" count="1" selected="0">
            <x v="92"/>
          </reference>
          <reference field="72" count="1" selected="0">
            <x v="9"/>
          </reference>
          <reference field="74" count="1" selected="0">
            <x v="1"/>
          </reference>
        </references>
      </pivotArea>
    </format>
    <format dxfId="735">
      <pivotArea dataOnly="0" labelOnly="1" fieldPosition="0">
        <references count="5">
          <reference field="8" count="1" selected="0">
            <x v="0"/>
          </reference>
          <reference field="14" count="1">
            <x v="1"/>
          </reference>
          <reference field="71" count="1" selected="0">
            <x v="93"/>
          </reference>
          <reference field="72" count="1" selected="0">
            <x v="2"/>
          </reference>
          <reference field="74" count="1" selected="0">
            <x v="0"/>
          </reference>
        </references>
      </pivotArea>
    </format>
    <format dxfId="734">
      <pivotArea dataOnly="0" labelOnly="1" fieldPosition="0">
        <references count="5">
          <reference field="8" count="1" selected="0">
            <x v="0"/>
          </reference>
          <reference field="14" count="2">
            <x v="2"/>
            <x v="5"/>
          </reference>
          <reference field="71" count="1" selected="0">
            <x v="93"/>
          </reference>
          <reference field="72" count="1" selected="0">
            <x v="2"/>
          </reference>
          <reference field="74" count="1" selected="0">
            <x v="2"/>
          </reference>
        </references>
      </pivotArea>
    </format>
    <format dxfId="733">
      <pivotArea dataOnly="0" labelOnly="1" fieldPosition="0">
        <references count="5">
          <reference field="8" count="1" selected="0">
            <x v="0"/>
          </reference>
          <reference field="14" count="1">
            <x v="2"/>
          </reference>
          <reference field="71" count="1" selected="0">
            <x v="94"/>
          </reference>
          <reference field="72" count="1" selected="0">
            <x v="4"/>
          </reference>
          <reference field="74" count="1" selected="0">
            <x v="0"/>
          </reference>
        </references>
      </pivotArea>
    </format>
    <format dxfId="732">
      <pivotArea dataOnly="0" labelOnly="1" fieldPosition="0">
        <references count="5">
          <reference field="8" count="1" selected="0">
            <x v="1"/>
          </reference>
          <reference field="14" count="1">
            <x v="1"/>
          </reference>
          <reference field="71" count="1" selected="0">
            <x v="94"/>
          </reference>
          <reference field="72" count="1" selected="0">
            <x v="4"/>
          </reference>
          <reference field="74" count="1" selected="0">
            <x v="0"/>
          </reference>
        </references>
      </pivotArea>
    </format>
    <format dxfId="731">
      <pivotArea dataOnly="0" labelOnly="1" fieldPosition="0">
        <references count="5">
          <reference field="8" count="1" selected="0">
            <x v="0"/>
          </reference>
          <reference field="14" count="1">
            <x v="3"/>
          </reference>
          <reference field="71" count="1" selected="0">
            <x v="94"/>
          </reference>
          <reference field="72" count="1" selected="0">
            <x v="4"/>
          </reference>
          <reference field="74" count="1" selected="0">
            <x v="1"/>
          </reference>
        </references>
      </pivotArea>
    </format>
    <format dxfId="730">
      <pivotArea dataOnly="0" labelOnly="1" fieldPosition="0">
        <references count="5">
          <reference field="8" count="1" selected="0">
            <x v="5"/>
          </reference>
          <reference field="14" count="1">
            <x v="5"/>
          </reference>
          <reference field="71" count="1" selected="0">
            <x v="95"/>
          </reference>
          <reference field="72" count="1" selected="0">
            <x v="5"/>
          </reference>
          <reference field="74" count="1" selected="0">
            <x v="2"/>
          </reference>
        </references>
      </pivotArea>
    </format>
    <format dxfId="729">
      <pivotArea dataOnly="0" labelOnly="1" fieldPosition="0">
        <references count="5">
          <reference field="8" count="1" selected="0">
            <x v="1"/>
          </reference>
          <reference field="14" count="1">
            <x v="1"/>
          </reference>
          <reference field="71" count="1" selected="0">
            <x v="96"/>
          </reference>
          <reference field="72" count="1" selected="0">
            <x v="7"/>
          </reference>
          <reference field="74" count="1" selected="0">
            <x v="0"/>
          </reference>
        </references>
      </pivotArea>
    </format>
    <format dxfId="728">
      <pivotArea dataOnly="0" labelOnly="1" fieldPosition="0">
        <references count="5">
          <reference field="8" count="1" selected="0">
            <x v="3"/>
          </reference>
          <reference field="14" count="1">
            <x v="2"/>
          </reference>
          <reference field="71" count="1" selected="0">
            <x v="96"/>
          </reference>
          <reference field="72" count="1" selected="0">
            <x v="7"/>
          </reference>
          <reference field="74" count="1" selected="0">
            <x v="2"/>
          </reference>
        </references>
      </pivotArea>
    </format>
    <format dxfId="727">
      <pivotArea dataOnly="0" labelOnly="1" fieldPosition="0">
        <references count="5">
          <reference field="8" count="1" selected="0">
            <x v="1"/>
          </reference>
          <reference field="14" count="1">
            <x v="1"/>
          </reference>
          <reference field="71" count="1" selected="0">
            <x v="97"/>
          </reference>
          <reference field="72" count="1" selected="0">
            <x v="5"/>
          </reference>
          <reference field="74" count="1" selected="0">
            <x v="0"/>
          </reference>
        </references>
      </pivotArea>
    </format>
    <format dxfId="726">
      <pivotArea dataOnly="0" labelOnly="1" fieldPosition="0">
        <references count="5">
          <reference field="8" count="1" selected="0">
            <x v="5"/>
          </reference>
          <reference field="14" count="1">
            <x v="4"/>
          </reference>
          <reference field="71" count="1" selected="0">
            <x v="97"/>
          </reference>
          <reference field="72" count="1" selected="0">
            <x v="5"/>
          </reference>
          <reference field="74" count="1" selected="0">
            <x v="1"/>
          </reference>
        </references>
      </pivotArea>
    </format>
    <format dxfId="725">
      <pivotArea dataOnly="0" labelOnly="1" fieldPosition="0">
        <references count="5">
          <reference field="8" count="1" selected="0">
            <x v="1"/>
          </reference>
          <reference field="14" count="1">
            <x v="6"/>
          </reference>
          <reference field="71" count="1" selected="0">
            <x v="98"/>
          </reference>
          <reference field="72" count="1" selected="0">
            <x v="5"/>
          </reference>
          <reference field="74" count="1" selected="0">
            <x v="0"/>
          </reference>
        </references>
      </pivotArea>
    </format>
    <format dxfId="724">
      <pivotArea dataOnly="0" labelOnly="1" fieldPosition="0">
        <references count="5">
          <reference field="8" count="1" selected="0">
            <x v="1"/>
          </reference>
          <reference field="14" count="1">
            <x v="6"/>
          </reference>
          <reference field="71" count="1" selected="0">
            <x v="98"/>
          </reference>
          <reference field="72" count="1" selected="0">
            <x v="5"/>
          </reference>
          <reference field="74" count="1" selected="0">
            <x v="1"/>
          </reference>
        </references>
      </pivotArea>
    </format>
    <format dxfId="723">
      <pivotArea dataOnly="0" labelOnly="1" fieldPosition="0">
        <references count="5">
          <reference field="8" count="1" selected="0">
            <x v="0"/>
          </reference>
          <reference field="14" count="1">
            <x v="1"/>
          </reference>
          <reference field="71" count="1" selected="0">
            <x v="99"/>
          </reference>
          <reference field="72" count="1" selected="0">
            <x v="4"/>
          </reference>
          <reference field="74" count="1" selected="0">
            <x v="0"/>
          </reference>
        </references>
      </pivotArea>
    </format>
    <format dxfId="722">
      <pivotArea dataOnly="0" labelOnly="1" fieldPosition="0">
        <references count="5">
          <reference field="8" count="1" selected="0">
            <x v="1"/>
          </reference>
          <reference field="14" count="1">
            <x v="1"/>
          </reference>
          <reference field="71" count="1" selected="0">
            <x v="99"/>
          </reference>
          <reference field="72" count="1" selected="0">
            <x v="4"/>
          </reference>
          <reference field="74" count="1" selected="0">
            <x v="0"/>
          </reference>
        </references>
      </pivotArea>
    </format>
    <format dxfId="721">
      <pivotArea dataOnly="0" labelOnly="1" fieldPosition="0">
        <references count="5">
          <reference field="8" count="1" selected="0">
            <x v="0"/>
          </reference>
          <reference field="14" count="1">
            <x v="1"/>
          </reference>
          <reference field="71" count="1" selected="0">
            <x v="99"/>
          </reference>
          <reference field="72" count="1" selected="0">
            <x v="4"/>
          </reference>
          <reference field="74" count="1" selected="0">
            <x v="1"/>
          </reference>
        </references>
      </pivotArea>
    </format>
    <format dxfId="720">
      <pivotArea dataOnly="0" labelOnly="1" fieldPosition="0">
        <references count="5">
          <reference field="8" count="1" selected="0">
            <x v="5"/>
          </reference>
          <reference field="14" count="1">
            <x v="5"/>
          </reference>
          <reference field="71" count="1" selected="0">
            <x v="100"/>
          </reference>
          <reference field="72" count="1" selected="0">
            <x v="1"/>
          </reference>
          <reference field="74" count="1" selected="0">
            <x v="1"/>
          </reference>
        </references>
      </pivotArea>
    </format>
    <format dxfId="719">
      <pivotArea dataOnly="0" labelOnly="1" fieldPosition="0">
        <references count="5">
          <reference field="8" count="1" selected="0">
            <x v="4"/>
          </reference>
          <reference field="14" count="2">
            <x v="1"/>
            <x v="3"/>
          </reference>
          <reference field="71" count="1" selected="0">
            <x v="101"/>
          </reference>
          <reference field="72" count="1" selected="0">
            <x v="8"/>
          </reference>
          <reference field="74" count="1" selected="0">
            <x v="0"/>
          </reference>
        </references>
      </pivotArea>
    </format>
    <format dxfId="718">
      <pivotArea dataOnly="0" labelOnly="1" fieldPosition="0">
        <references count="5">
          <reference field="8" count="1" selected="0">
            <x v="4"/>
          </reference>
          <reference field="14" count="1">
            <x v="1"/>
          </reference>
          <reference field="71" count="1" selected="0">
            <x v="101"/>
          </reference>
          <reference field="72" count="1" selected="0">
            <x v="8"/>
          </reference>
          <reference field="74" count="1" selected="0">
            <x v="2"/>
          </reference>
        </references>
      </pivotArea>
    </format>
    <format dxfId="717">
      <pivotArea dataOnly="0" labelOnly="1" fieldPosition="0">
        <references count="5">
          <reference field="8" count="1" selected="0">
            <x v="3"/>
          </reference>
          <reference field="14" count="1">
            <x v="2"/>
          </reference>
          <reference field="71" count="1" selected="0">
            <x v="102"/>
          </reference>
          <reference field="72" count="1" selected="0">
            <x v="0"/>
          </reference>
          <reference field="74" count="1" selected="0">
            <x v="0"/>
          </reference>
        </references>
      </pivotArea>
    </format>
    <format dxfId="716">
      <pivotArea dataOnly="0" labelOnly="1" fieldPosition="0">
        <references count="5">
          <reference field="8" count="1" selected="0">
            <x v="1"/>
          </reference>
          <reference field="14" count="1">
            <x v="1"/>
          </reference>
          <reference field="71" count="1" selected="0">
            <x v="103"/>
          </reference>
          <reference field="72" count="1" selected="0">
            <x v="9"/>
          </reference>
          <reference field="74" count="1" selected="0">
            <x v="0"/>
          </reference>
        </references>
      </pivotArea>
    </format>
    <format dxfId="715">
      <pivotArea dataOnly="0" labelOnly="1" fieldPosition="0">
        <references count="5">
          <reference field="8" count="1" selected="0">
            <x v="0"/>
          </reference>
          <reference field="14" count="2">
            <x v="2"/>
            <x v="3"/>
          </reference>
          <reference field="71" count="1" selected="0">
            <x v="103"/>
          </reference>
          <reference field="72" count="1" selected="0">
            <x v="9"/>
          </reference>
          <reference field="74" count="1" selected="0">
            <x v="1"/>
          </reference>
        </references>
      </pivotArea>
    </format>
    <format dxfId="714">
      <pivotArea dataOnly="0" labelOnly="1" fieldPosition="0">
        <references count="5">
          <reference field="8" count="1" selected="0">
            <x v="6"/>
          </reference>
          <reference field="14" count="1">
            <x v="5"/>
          </reference>
          <reference field="71" count="1" selected="0">
            <x v="104"/>
          </reference>
          <reference field="72" count="1" selected="0">
            <x v="1"/>
          </reference>
          <reference field="74" count="1" selected="0">
            <x v="0"/>
          </reference>
        </references>
      </pivotArea>
    </format>
    <format dxfId="713">
      <pivotArea dataOnly="0" labelOnly="1" fieldPosition="0">
        <references count="5">
          <reference field="8" count="1" selected="0">
            <x v="1"/>
          </reference>
          <reference field="14" count="1">
            <x v="1"/>
          </reference>
          <reference field="71" count="1" selected="0">
            <x v="105"/>
          </reference>
          <reference field="72" count="1" selected="0">
            <x v="9"/>
          </reference>
          <reference field="74" count="1" selected="0">
            <x v="0"/>
          </reference>
        </references>
      </pivotArea>
    </format>
    <format dxfId="712">
      <pivotArea dataOnly="0" labelOnly="1" fieldPosition="0">
        <references count="5">
          <reference field="8" count="1" selected="0">
            <x v="1"/>
          </reference>
          <reference field="14" count="1">
            <x v="1"/>
          </reference>
          <reference field="71" count="1" selected="0">
            <x v="105"/>
          </reference>
          <reference field="72" count="1" selected="0">
            <x v="9"/>
          </reference>
          <reference field="74" count="1" selected="0">
            <x v="1"/>
          </reference>
        </references>
      </pivotArea>
    </format>
    <format dxfId="711">
      <pivotArea dataOnly="0" labelOnly="1" fieldPosition="0">
        <references count="5">
          <reference field="8" count="1" selected="0">
            <x v="1"/>
          </reference>
          <reference field="14" count="1">
            <x v="1"/>
          </reference>
          <reference field="71" count="1" selected="0">
            <x v="106"/>
          </reference>
          <reference field="72" count="1" selected="0">
            <x v="7"/>
          </reference>
          <reference field="74" count="1" selected="0">
            <x v="0"/>
          </reference>
        </references>
      </pivotArea>
    </format>
    <format dxfId="710">
      <pivotArea dataOnly="0" labelOnly="1" fieldPosition="0">
        <references count="5">
          <reference field="8" count="1" selected="0">
            <x v="1"/>
          </reference>
          <reference field="14" count="1">
            <x v="1"/>
          </reference>
          <reference field="71" count="1" selected="0">
            <x v="106"/>
          </reference>
          <reference field="72" count="1" selected="0">
            <x v="7"/>
          </reference>
          <reference field="74" count="1" selected="0">
            <x v="1"/>
          </reference>
        </references>
      </pivotArea>
    </format>
    <format dxfId="709">
      <pivotArea dataOnly="0" labelOnly="1" fieldPosition="0">
        <references count="5">
          <reference field="8" count="1" selected="0">
            <x v="1"/>
          </reference>
          <reference field="14" count="1">
            <x v="1"/>
          </reference>
          <reference field="71" count="1" selected="0">
            <x v="107"/>
          </reference>
          <reference field="72" count="1" selected="0">
            <x v="6"/>
          </reference>
          <reference field="74" count="1" selected="0">
            <x v="0"/>
          </reference>
        </references>
      </pivotArea>
    </format>
    <format dxfId="708">
      <pivotArea dataOnly="0" labelOnly="1" fieldPosition="0">
        <references count="5">
          <reference field="8" count="1" selected="0">
            <x v="2"/>
          </reference>
          <reference field="14" count="1">
            <x v="2"/>
          </reference>
          <reference field="71" count="1" selected="0">
            <x v="107"/>
          </reference>
          <reference field="72" count="1" selected="0">
            <x v="6"/>
          </reference>
          <reference field="74" count="1" selected="0">
            <x v="0"/>
          </reference>
        </references>
      </pivotArea>
    </format>
    <format dxfId="707">
      <pivotArea dataOnly="0" labelOnly="1" fieldPosition="0">
        <references count="5">
          <reference field="8" count="1" selected="0">
            <x v="2"/>
          </reference>
          <reference field="14" count="1">
            <x v="2"/>
          </reference>
          <reference field="71" count="1" selected="0">
            <x v="107"/>
          </reference>
          <reference field="72" count="1" selected="0">
            <x v="6"/>
          </reference>
          <reference field="74" count="1" selected="0">
            <x v="1"/>
          </reference>
        </references>
      </pivotArea>
    </format>
    <format dxfId="706">
      <pivotArea dataOnly="0" labelOnly="1" fieldPosition="0">
        <references count="5">
          <reference field="8" count="1" selected="0">
            <x v="0"/>
          </reference>
          <reference field="14" count="1">
            <x v="6"/>
          </reference>
          <reference field="71" count="1" selected="0">
            <x v="108"/>
          </reference>
          <reference field="72" count="1" selected="0">
            <x v="2"/>
          </reference>
          <reference field="74" count="1" selected="0">
            <x v="2"/>
          </reference>
        </references>
      </pivotArea>
    </format>
    <format dxfId="705">
      <pivotArea dataOnly="0" labelOnly="1" fieldPosition="0">
        <references count="5">
          <reference field="8" count="1" selected="0">
            <x v="2"/>
          </reference>
          <reference field="14" count="1">
            <x v="2"/>
          </reference>
          <reference field="71" count="1" selected="0">
            <x v="109"/>
          </reference>
          <reference field="72" count="1" selected="0">
            <x v="6"/>
          </reference>
          <reference field="74" count="1" selected="0">
            <x v="0"/>
          </reference>
        </references>
      </pivotArea>
    </format>
    <format dxfId="704">
      <pivotArea dataOnly="0" labelOnly="1" fieldPosition="0">
        <references count="5">
          <reference field="8" count="1" selected="0">
            <x v="2"/>
          </reference>
          <reference field="14" count="1">
            <x v="2"/>
          </reference>
          <reference field="71" count="1" selected="0">
            <x v="109"/>
          </reference>
          <reference field="72" count="1" selected="0">
            <x v="6"/>
          </reference>
          <reference field="74" count="1" selected="0">
            <x v="1"/>
          </reference>
        </references>
      </pivotArea>
    </format>
    <format dxfId="703">
      <pivotArea dataOnly="0" labelOnly="1" fieldPosition="0">
        <references count="5">
          <reference field="8" count="1" selected="0">
            <x v="3"/>
          </reference>
          <reference field="14" count="1">
            <x v="4"/>
          </reference>
          <reference field="71" count="1" selected="0">
            <x v="110"/>
          </reference>
          <reference field="72" count="1" selected="0">
            <x v="7"/>
          </reference>
          <reference field="74" count="1" selected="0">
            <x v="0"/>
          </reference>
        </references>
      </pivotArea>
    </format>
    <format dxfId="702">
      <pivotArea dataOnly="0" labelOnly="1" fieldPosition="0">
        <references count="5">
          <reference field="8" count="1" selected="0">
            <x v="5"/>
          </reference>
          <reference field="14" count="1">
            <x v="5"/>
          </reference>
          <reference field="71" count="1" selected="0">
            <x v="110"/>
          </reference>
          <reference field="72" count="1" selected="0">
            <x v="7"/>
          </reference>
          <reference field="74" count="1" selected="0">
            <x v="0"/>
          </reference>
        </references>
      </pivotArea>
    </format>
    <format dxfId="701">
      <pivotArea dataOnly="0" labelOnly="1" fieldPosition="0">
        <references count="5">
          <reference field="8" count="1" selected="0">
            <x v="1"/>
          </reference>
          <reference field="14" count="1">
            <x v="4"/>
          </reference>
          <reference field="71" count="1" selected="0">
            <x v="110"/>
          </reference>
          <reference field="72" count="1" selected="0">
            <x v="7"/>
          </reference>
          <reference field="74" count="1" selected="0">
            <x v="1"/>
          </reference>
        </references>
      </pivotArea>
    </format>
    <format dxfId="700">
      <pivotArea dataOnly="0" labelOnly="1" fieldPosition="0">
        <references count="5">
          <reference field="8" count="1" selected="0">
            <x v="1"/>
          </reference>
          <reference field="14" count="1">
            <x v="1"/>
          </reference>
          <reference field="71" count="1" selected="0">
            <x v="111"/>
          </reference>
          <reference field="72" count="1" selected="0">
            <x v="2"/>
          </reference>
          <reference field="74" count="1" selected="0">
            <x v="0"/>
          </reference>
        </references>
      </pivotArea>
    </format>
    <format dxfId="699">
      <pivotArea dataOnly="0" labelOnly="1" fieldPosition="0">
        <references count="5">
          <reference field="8" count="1" selected="0">
            <x v="1"/>
          </reference>
          <reference field="14" count="1">
            <x v="1"/>
          </reference>
          <reference field="71" count="1" selected="0">
            <x v="112"/>
          </reference>
          <reference field="72" count="1" selected="0">
            <x v="5"/>
          </reference>
          <reference field="74" count="1" selected="0">
            <x v="0"/>
          </reference>
        </references>
      </pivotArea>
    </format>
    <format dxfId="698">
      <pivotArea dataOnly="0" labelOnly="1" fieldPosition="0">
        <references count="5">
          <reference field="8" count="1" selected="0">
            <x v="5"/>
          </reference>
          <reference field="14" count="1">
            <x v="4"/>
          </reference>
          <reference field="71" count="1" selected="0">
            <x v="112"/>
          </reference>
          <reference field="72" count="1" selected="0">
            <x v="5"/>
          </reference>
          <reference field="74" count="1" selected="0">
            <x v="2"/>
          </reference>
        </references>
      </pivotArea>
    </format>
    <format dxfId="697">
      <pivotArea dataOnly="0" labelOnly="1" fieldPosition="0">
        <references count="5">
          <reference field="8" count="1" selected="0">
            <x v="3"/>
          </reference>
          <reference field="14" count="1">
            <x v="2"/>
          </reference>
          <reference field="71" count="1" selected="0">
            <x v="113"/>
          </reference>
          <reference field="72" count="1" selected="0">
            <x v="1"/>
          </reference>
          <reference field="74" count="1" selected="0">
            <x v="0"/>
          </reference>
        </references>
      </pivotArea>
    </format>
    <format dxfId="696">
      <pivotArea dataOnly="0" labelOnly="1" fieldPosition="0">
        <references count="5">
          <reference field="8" count="1" selected="0">
            <x v="3"/>
          </reference>
          <reference field="14" count="1">
            <x v="2"/>
          </reference>
          <reference field="71" count="1" selected="0">
            <x v="113"/>
          </reference>
          <reference field="72" count="1" selected="0">
            <x v="1"/>
          </reference>
          <reference field="74" count="1" selected="0">
            <x v="1"/>
          </reference>
        </references>
      </pivotArea>
    </format>
    <format dxfId="695">
      <pivotArea dataOnly="0" labelOnly="1" fieldPosition="0">
        <references count="5">
          <reference field="8" count="1" selected="0">
            <x v="0"/>
          </reference>
          <reference field="14" count="2">
            <x v="2"/>
            <x v="3"/>
          </reference>
          <reference field="71" count="1" selected="0">
            <x v="114"/>
          </reference>
          <reference field="72" count="1" selected="0">
            <x v="3"/>
          </reference>
          <reference field="74" count="1" selected="0">
            <x v="0"/>
          </reference>
        </references>
      </pivotArea>
    </format>
    <format dxfId="694">
      <pivotArea dataOnly="0" labelOnly="1" fieldPosition="0">
        <references count="5">
          <reference field="8" count="1" selected="0">
            <x v="0"/>
          </reference>
          <reference field="14" count="1">
            <x v="2"/>
          </reference>
          <reference field="71" count="1" selected="0">
            <x v="114"/>
          </reference>
          <reference field="72" count="1" selected="0">
            <x v="3"/>
          </reference>
          <reference field="74" count="1" selected="0">
            <x v="2"/>
          </reference>
        </references>
      </pivotArea>
    </format>
    <format dxfId="693">
      <pivotArea dataOnly="0" labelOnly="1" fieldPosition="0">
        <references count="5">
          <reference field="8" count="1" selected="0">
            <x v="0"/>
          </reference>
          <reference field="14" count="2">
            <x v="2"/>
            <x v="3"/>
          </reference>
          <reference field="71" count="1" selected="0">
            <x v="115"/>
          </reference>
          <reference field="72" count="1" selected="0">
            <x v="4"/>
          </reference>
          <reference field="74" count="1" selected="0">
            <x v="2"/>
          </reference>
        </references>
      </pivotArea>
    </format>
    <format dxfId="692">
      <pivotArea dataOnly="0" labelOnly="1" fieldPosition="0">
        <references count="5">
          <reference field="8" count="1" selected="0">
            <x v="3"/>
          </reference>
          <reference field="14" count="1">
            <x v="2"/>
          </reference>
          <reference field="71" count="1" selected="0">
            <x v="116"/>
          </reference>
          <reference field="72" count="1" selected="0">
            <x v="7"/>
          </reference>
          <reference field="74" count="1" selected="0">
            <x v="0"/>
          </reference>
        </references>
      </pivotArea>
    </format>
    <format dxfId="691">
      <pivotArea dataOnly="0" labelOnly="1" fieldPosition="0">
        <references count="5">
          <reference field="8" count="1" selected="0">
            <x v="1"/>
          </reference>
          <reference field="14" count="1">
            <x v="1"/>
          </reference>
          <reference field="71" count="1" selected="0">
            <x v="116"/>
          </reference>
          <reference field="72" count="1" selected="0">
            <x v="7"/>
          </reference>
          <reference field="74" count="1" selected="0">
            <x v="1"/>
          </reference>
        </references>
      </pivotArea>
    </format>
    <format dxfId="690">
      <pivotArea dataOnly="0" labelOnly="1" fieldPosition="0">
        <references count="5">
          <reference field="8" count="1" selected="0">
            <x v="1"/>
          </reference>
          <reference field="14" count="1">
            <x v="1"/>
          </reference>
          <reference field="71" count="1" selected="0">
            <x v="117"/>
          </reference>
          <reference field="72" count="1" selected="0">
            <x v="0"/>
          </reference>
          <reference field="74" count="1" selected="0">
            <x v="0"/>
          </reference>
        </references>
      </pivotArea>
    </format>
    <format dxfId="689">
      <pivotArea dataOnly="0" labelOnly="1" fieldPosition="0">
        <references count="5">
          <reference field="8" count="1" selected="0">
            <x v="1"/>
          </reference>
          <reference field="14" count="1">
            <x v="1"/>
          </reference>
          <reference field="71" count="1" selected="0">
            <x v="117"/>
          </reference>
          <reference field="72" count="1" selected="0">
            <x v="0"/>
          </reference>
          <reference field="74" count="1" selected="0">
            <x v="2"/>
          </reference>
        </references>
      </pivotArea>
    </format>
    <format dxfId="688">
      <pivotArea dataOnly="0" labelOnly="1" fieldPosition="0">
        <references count="5">
          <reference field="8" count="1" selected="0">
            <x v="3"/>
          </reference>
          <reference field="14" count="1">
            <x v="4"/>
          </reference>
          <reference field="71" count="1" selected="0">
            <x v="118"/>
          </reference>
          <reference field="72" count="1" selected="0">
            <x v="6"/>
          </reference>
          <reference field="74" count="1" selected="0">
            <x v="0"/>
          </reference>
        </references>
      </pivotArea>
    </format>
    <format dxfId="687">
      <pivotArea dataOnly="0" labelOnly="1" fieldPosition="0">
        <references count="5">
          <reference field="8" count="1" selected="0">
            <x v="5"/>
          </reference>
          <reference field="14" count="1">
            <x v="3"/>
          </reference>
          <reference field="71" count="1" selected="0">
            <x v="119"/>
          </reference>
          <reference field="72" count="1" selected="0">
            <x v="1"/>
          </reference>
          <reference field="74" count="1" selected="0">
            <x v="1"/>
          </reference>
        </references>
      </pivotArea>
    </format>
    <format dxfId="686">
      <pivotArea dataOnly="0" labelOnly="1" fieldPosition="0">
        <references count="5">
          <reference field="8" count="1" selected="0">
            <x v="0"/>
          </reference>
          <reference field="14" count="1">
            <x v="1"/>
          </reference>
          <reference field="71" count="1" selected="0">
            <x v="120"/>
          </reference>
          <reference field="72" count="1" selected="0">
            <x v="3"/>
          </reference>
          <reference field="74" count="1" selected="0">
            <x v="0"/>
          </reference>
        </references>
      </pivotArea>
    </format>
    <format dxfId="685">
      <pivotArea dataOnly="0" labelOnly="1" fieldPosition="0">
        <references count="5">
          <reference field="8" count="1" selected="0">
            <x v="0"/>
          </reference>
          <reference field="14" count="1">
            <x v="1"/>
          </reference>
          <reference field="71" count="1" selected="0">
            <x v="120"/>
          </reference>
          <reference field="72" count="1" selected="0">
            <x v="3"/>
          </reference>
          <reference field="74" count="1" selected="0">
            <x v="2"/>
          </reference>
        </references>
      </pivotArea>
    </format>
    <format dxfId="684">
      <pivotArea dataOnly="0" labelOnly="1" fieldPosition="0">
        <references count="5">
          <reference field="8" count="1" selected="0">
            <x v="0"/>
          </reference>
          <reference field="14" count="1">
            <x v="2"/>
          </reference>
          <reference field="71" count="1" selected="0">
            <x v="121"/>
          </reference>
          <reference field="72" count="1" selected="0">
            <x v="1"/>
          </reference>
          <reference field="74" count="1" selected="0">
            <x v="2"/>
          </reference>
        </references>
      </pivotArea>
    </format>
    <format dxfId="683">
      <pivotArea dataOnly="0" labelOnly="1" fieldPosition="0">
        <references count="5">
          <reference field="8" count="1" selected="0">
            <x v="1"/>
          </reference>
          <reference field="14" count="1">
            <x v="1"/>
          </reference>
          <reference field="71" count="1" selected="0">
            <x v="122"/>
          </reference>
          <reference field="72" count="1" selected="0">
            <x v="1"/>
          </reference>
          <reference field="74" count="1" selected="0">
            <x v="0"/>
          </reference>
        </references>
      </pivotArea>
    </format>
    <format dxfId="682">
      <pivotArea dataOnly="0" labelOnly="1" fieldPosition="0">
        <references count="5">
          <reference field="8" count="1" selected="0">
            <x v="1"/>
          </reference>
          <reference field="14" count="1">
            <x v="1"/>
          </reference>
          <reference field="71" count="1" selected="0">
            <x v="122"/>
          </reference>
          <reference field="72" count="1" selected="0">
            <x v="1"/>
          </reference>
          <reference field="74" count="1" selected="0">
            <x v="1"/>
          </reference>
        </references>
      </pivotArea>
    </format>
    <format dxfId="681">
      <pivotArea dataOnly="0" labelOnly="1" fieldPosition="0">
        <references count="5">
          <reference field="8" count="1" selected="0">
            <x v="0"/>
          </reference>
          <reference field="14" count="1">
            <x v="2"/>
          </reference>
          <reference field="71" count="1" selected="0">
            <x v="123"/>
          </reference>
          <reference field="72" count="1" selected="0">
            <x v="4"/>
          </reference>
          <reference field="74" count="1" selected="0">
            <x v="0"/>
          </reference>
        </references>
      </pivotArea>
    </format>
    <format dxfId="680">
      <pivotArea dataOnly="0" labelOnly="1" fieldPosition="0">
        <references count="5">
          <reference field="8" count="1" selected="0">
            <x v="0"/>
          </reference>
          <reference field="14" count="1">
            <x v="2"/>
          </reference>
          <reference field="71" count="1" selected="0">
            <x v="123"/>
          </reference>
          <reference field="72" count="1" selected="0">
            <x v="4"/>
          </reference>
          <reference field="74" count="1" selected="0">
            <x v="1"/>
          </reference>
        </references>
      </pivotArea>
    </format>
    <format dxfId="679">
      <pivotArea type="all" dataOnly="0" outline="0" fieldPosition="0"/>
    </format>
    <format dxfId="678">
      <pivotArea field="71" type="button" dataOnly="0" labelOnly="1" outline="0" axis="axisRow" fieldPosition="0"/>
    </format>
    <format dxfId="677">
      <pivotArea field="72" type="button" dataOnly="0" labelOnly="1" outline="0" axis="axisRow" fieldPosition="1"/>
    </format>
    <format dxfId="676">
      <pivotArea field="74" type="button" dataOnly="0" labelOnly="1" outline="0" axis="axisRow" fieldPosition="2"/>
    </format>
    <format dxfId="675">
      <pivotArea field="8" type="button" dataOnly="0" labelOnly="1" outline="0" axis="axisRow" fieldPosition="3"/>
    </format>
    <format dxfId="674">
      <pivotArea field="14" type="button" dataOnly="0" labelOnly="1" outline="0" axis="axisRow" fieldPosition="4"/>
    </format>
    <format dxfId="673">
      <pivotArea dataOnly="0" labelOnly="1" fieldPosition="0">
        <references count="1">
          <reference field="71" count="49">
            <x v="0"/>
            <x v="1"/>
            <x v="2"/>
            <x v="3"/>
            <x v="4"/>
            <x v="5"/>
            <x v="6"/>
            <x v="7"/>
            <x v="8"/>
            <x v="9"/>
            <x v="10"/>
            <x v="11"/>
            <x v="12"/>
            <x v="13"/>
            <x v="14"/>
            <x v="16"/>
            <x v="17"/>
            <x v="18"/>
            <x v="19"/>
            <x v="20"/>
            <x v="21"/>
            <x v="22"/>
            <x v="23"/>
            <x v="24"/>
            <x v="25"/>
            <x v="26"/>
            <x v="27"/>
            <x v="28"/>
            <x v="29"/>
            <x v="30"/>
            <x v="31"/>
            <x v="32"/>
            <x v="34"/>
            <x v="35"/>
            <x v="36"/>
            <x v="37"/>
            <x v="38"/>
            <x v="39"/>
            <x v="40"/>
            <x v="41"/>
            <x v="42"/>
            <x v="43"/>
            <x v="44"/>
            <x v="45"/>
            <x v="46"/>
            <x v="47"/>
            <x v="48"/>
            <x v="49"/>
            <x v="50"/>
          </reference>
        </references>
      </pivotArea>
    </format>
    <format dxfId="672">
      <pivotArea dataOnly="0" labelOnly="1" fieldPosition="0">
        <references count="1">
          <reference field="71" count="48">
            <x v="51"/>
            <x v="52"/>
            <x v="53"/>
            <x v="54"/>
            <x v="55"/>
            <x v="56"/>
            <x v="57"/>
            <x v="58"/>
            <x v="59"/>
            <x v="60"/>
            <x v="61"/>
            <x v="62"/>
            <x v="63"/>
            <x v="64"/>
            <x v="65"/>
            <x v="66"/>
            <x v="67"/>
            <x v="70"/>
            <x v="71"/>
            <x v="80"/>
            <x v="87"/>
            <x v="88"/>
            <x v="89"/>
            <x v="90"/>
            <x v="91"/>
            <x v="92"/>
            <x v="93"/>
            <x v="94"/>
            <x v="95"/>
            <x v="96"/>
            <x v="97"/>
            <x v="98"/>
            <x v="99"/>
            <x v="100"/>
            <x v="101"/>
            <x v="102"/>
            <x v="103"/>
            <x v="104"/>
            <x v="105"/>
            <x v="106"/>
            <x v="107"/>
            <x v="108"/>
            <x v="109"/>
            <x v="110"/>
            <x v="111"/>
            <x v="112"/>
            <x v="113"/>
            <x v="114"/>
          </reference>
        </references>
      </pivotArea>
    </format>
    <format dxfId="671">
      <pivotArea dataOnly="0" labelOnly="1" fieldPosition="0">
        <references count="1">
          <reference field="71" count="9">
            <x v="115"/>
            <x v="116"/>
            <x v="117"/>
            <x v="118"/>
            <x v="119"/>
            <x v="120"/>
            <x v="121"/>
            <x v="122"/>
            <x v="123"/>
          </reference>
        </references>
      </pivotArea>
    </format>
    <format dxfId="670">
      <pivotArea dataOnly="0" labelOnly="1" grandRow="1" outline="0" fieldPosition="0"/>
    </format>
    <format dxfId="669">
      <pivotArea dataOnly="0" labelOnly="1" fieldPosition="0">
        <references count="2">
          <reference field="71" count="1" selected="0">
            <x v="0"/>
          </reference>
          <reference field="72" count="1">
            <x v="7"/>
          </reference>
        </references>
      </pivotArea>
    </format>
    <format dxfId="668">
      <pivotArea dataOnly="0" labelOnly="1" fieldPosition="0">
        <references count="2">
          <reference field="71" count="1" selected="0">
            <x v="1"/>
          </reference>
          <reference field="72" count="1">
            <x v="1"/>
          </reference>
        </references>
      </pivotArea>
    </format>
    <format dxfId="667">
      <pivotArea dataOnly="0" labelOnly="1" fieldPosition="0">
        <references count="2">
          <reference field="71" count="1" selected="0">
            <x v="2"/>
          </reference>
          <reference field="72" count="1">
            <x v="6"/>
          </reference>
        </references>
      </pivotArea>
    </format>
    <format dxfId="666">
      <pivotArea dataOnly="0" labelOnly="1" fieldPosition="0">
        <references count="2">
          <reference field="71" count="1" selected="0">
            <x v="3"/>
          </reference>
          <reference field="72" count="1">
            <x v="8"/>
          </reference>
        </references>
      </pivotArea>
    </format>
    <format dxfId="665">
      <pivotArea dataOnly="0" labelOnly="1" fieldPosition="0">
        <references count="2">
          <reference field="71" count="1" selected="0">
            <x v="4"/>
          </reference>
          <reference field="72" count="1">
            <x v="1"/>
          </reference>
        </references>
      </pivotArea>
    </format>
    <format dxfId="664">
      <pivotArea dataOnly="0" labelOnly="1" fieldPosition="0">
        <references count="2">
          <reference field="71" count="1" selected="0">
            <x v="6"/>
          </reference>
          <reference field="72" count="1">
            <x v="4"/>
          </reference>
        </references>
      </pivotArea>
    </format>
    <format dxfId="663">
      <pivotArea dataOnly="0" labelOnly="1" fieldPosition="0">
        <references count="2">
          <reference field="71" count="1" selected="0">
            <x v="7"/>
          </reference>
          <reference field="72" count="1">
            <x v="1"/>
          </reference>
        </references>
      </pivotArea>
    </format>
    <format dxfId="662">
      <pivotArea dataOnly="0" labelOnly="1" fieldPosition="0">
        <references count="2">
          <reference field="71" count="1" selected="0">
            <x v="8"/>
          </reference>
          <reference field="72" count="1">
            <x v="5"/>
          </reference>
        </references>
      </pivotArea>
    </format>
    <format dxfId="661">
      <pivotArea dataOnly="0" labelOnly="1" fieldPosition="0">
        <references count="2">
          <reference field="71" count="1" selected="0">
            <x v="9"/>
          </reference>
          <reference field="72" count="1">
            <x v="0"/>
          </reference>
        </references>
      </pivotArea>
    </format>
    <format dxfId="660">
      <pivotArea dataOnly="0" labelOnly="1" fieldPosition="0">
        <references count="2">
          <reference field="71" count="1" selected="0">
            <x v="10"/>
          </reference>
          <reference field="72" count="1">
            <x v="7"/>
          </reference>
        </references>
      </pivotArea>
    </format>
    <format dxfId="659">
      <pivotArea dataOnly="0" labelOnly="1" fieldPosition="0">
        <references count="2">
          <reference field="71" count="1" selected="0">
            <x v="11"/>
          </reference>
          <reference field="72" count="1">
            <x v="5"/>
          </reference>
        </references>
      </pivotArea>
    </format>
    <format dxfId="658">
      <pivotArea dataOnly="0" labelOnly="1" fieldPosition="0">
        <references count="2">
          <reference field="71" count="1" selected="0">
            <x v="12"/>
          </reference>
          <reference field="72" count="1">
            <x v="8"/>
          </reference>
        </references>
      </pivotArea>
    </format>
    <format dxfId="657">
      <pivotArea dataOnly="0" labelOnly="1" fieldPosition="0">
        <references count="2">
          <reference field="71" count="1" selected="0">
            <x v="13"/>
          </reference>
          <reference field="72" count="1">
            <x v="9"/>
          </reference>
        </references>
      </pivotArea>
    </format>
    <format dxfId="656">
      <pivotArea dataOnly="0" labelOnly="1" fieldPosition="0">
        <references count="2">
          <reference field="71" count="1" selected="0">
            <x v="14"/>
          </reference>
          <reference field="72" count="1">
            <x v="0"/>
          </reference>
        </references>
      </pivotArea>
    </format>
    <format dxfId="655">
      <pivotArea dataOnly="0" labelOnly="1" fieldPosition="0">
        <references count="2">
          <reference field="71" count="1" selected="0">
            <x v="16"/>
          </reference>
          <reference field="72" count="1">
            <x v="4"/>
          </reference>
        </references>
      </pivotArea>
    </format>
    <format dxfId="654">
      <pivotArea dataOnly="0" labelOnly="1" fieldPosition="0">
        <references count="2">
          <reference field="71" count="1" selected="0">
            <x v="17"/>
          </reference>
          <reference field="72" count="1">
            <x v="0"/>
          </reference>
        </references>
      </pivotArea>
    </format>
    <format dxfId="653">
      <pivotArea dataOnly="0" labelOnly="1" fieldPosition="0">
        <references count="2">
          <reference field="71" count="1" selected="0">
            <x v="20"/>
          </reference>
          <reference field="72" count="1">
            <x v="5"/>
          </reference>
        </references>
      </pivotArea>
    </format>
    <format dxfId="652">
      <pivotArea dataOnly="0" labelOnly="1" fieldPosition="0">
        <references count="2">
          <reference field="71" count="1" selected="0">
            <x v="21"/>
          </reference>
          <reference field="72" count="1">
            <x v="8"/>
          </reference>
        </references>
      </pivotArea>
    </format>
    <format dxfId="651">
      <pivotArea dataOnly="0" labelOnly="1" fieldPosition="0">
        <references count="2">
          <reference field="71" count="1" selected="0">
            <x v="22"/>
          </reference>
          <reference field="72" count="1">
            <x v="0"/>
          </reference>
        </references>
      </pivotArea>
    </format>
    <format dxfId="650">
      <pivotArea dataOnly="0" labelOnly="1" fieldPosition="0">
        <references count="2">
          <reference field="71" count="1" selected="0">
            <x v="23"/>
          </reference>
          <reference field="72" count="1">
            <x v="2"/>
          </reference>
        </references>
      </pivotArea>
    </format>
    <format dxfId="649">
      <pivotArea dataOnly="0" labelOnly="1" fieldPosition="0">
        <references count="2">
          <reference field="71" count="1" selected="0">
            <x v="24"/>
          </reference>
          <reference field="72" count="1">
            <x v="5"/>
          </reference>
        </references>
      </pivotArea>
    </format>
    <format dxfId="648">
      <pivotArea dataOnly="0" labelOnly="1" fieldPosition="0">
        <references count="2">
          <reference field="71" count="1" selected="0">
            <x v="25"/>
          </reference>
          <reference field="72" count="1">
            <x v="2"/>
          </reference>
        </references>
      </pivotArea>
    </format>
    <format dxfId="647">
      <pivotArea dataOnly="0" labelOnly="1" fieldPosition="0">
        <references count="2">
          <reference field="71" count="1" selected="0">
            <x v="26"/>
          </reference>
          <reference field="72" count="1">
            <x v="5"/>
          </reference>
        </references>
      </pivotArea>
    </format>
    <format dxfId="646">
      <pivotArea dataOnly="0" labelOnly="1" fieldPosition="0">
        <references count="2">
          <reference field="71" count="1" selected="0">
            <x v="27"/>
          </reference>
          <reference field="72" count="1">
            <x v="6"/>
          </reference>
        </references>
      </pivotArea>
    </format>
    <format dxfId="645">
      <pivotArea dataOnly="0" labelOnly="1" fieldPosition="0">
        <references count="2">
          <reference field="71" count="1" selected="0">
            <x v="28"/>
          </reference>
          <reference field="72" count="1">
            <x v="5"/>
          </reference>
        </references>
      </pivotArea>
    </format>
    <format dxfId="644">
      <pivotArea dataOnly="0" labelOnly="1" fieldPosition="0">
        <references count="2">
          <reference field="71" count="1" selected="0">
            <x v="30"/>
          </reference>
          <reference field="72" count="1">
            <x v="6"/>
          </reference>
        </references>
      </pivotArea>
    </format>
    <format dxfId="643">
      <pivotArea dataOnly="0" labelOnly="1" fieldPosition="0">
        <references count="2">
          <reference field="71" count="1" selected="0">
            <x v="31"/>
          </reference>
          <reference field="72" count="1">
            <x v="5"/>
          </reference>
        </references>
      </pivotArea>
    </format>
    <format dxfId="642">
      <pivotArea dataOnly="0" labelOnly="1" fieldPosition="0">
        <references count="2">
          <reference field="71" count="1" selected="0">
            <x v="32"/>
          </reference>
          <reference field="72" count="1">
            <x v="6"/>
          </reference>
        </references>
      </pivotArea>
    </format>
    <format dxfId="641">
      <pivotArea dataOnly="0" labelOnly="1" fieldPosition="0">
        <references count="2">
          <reference field="71" count="1" selected="0">
            <x v="34"/>
          </reference>
          <reference field="72" count="1">
            <x v="3"/>
          </reference>
        </references>
      </pivotArea>
    </format>
    <format dxfId="640">
      <pivotArea dataOnly="0" labelOnly="1" fieldPosition="0">
        <references count="2">
          <reference field="71" count="1" selected="0">
            <x v="35"/>
          </reference>
          <reference field="72" count="1">
            <x v="0"/>
          </reference>
        </references>
      </pivotArea>
    </format>
    <format dxfId="639">
      <pivotArea dataOnly="0" labelOnly="1" fieldPosition="0">
        <references count="2">
          <reference field="71" count="1" selected="0">
            <x v="36"/>
          </reference>
          <reference field="72" count="1">
            <x v="9"/>
          </reference>
        </references>
      </pivotArea>
    </format>
    <format dxfId="638">
      <pivotArea dataOnly="0" labelOnly="1" fieldPosition="0">
        <references count="2">
          <reference field="71" count="1" selected="0">
            <x v="37"/>
          </reference>
          <reference field="72" count="1">
            <x v="1"/>
          </reference>
        </references>
      </pivotArea>
    </format>
    <format dxfId="637">
      <pivotArea dataOnly="0" labelOnly="1" fieldPosition="0">
        <references count="2">
          <reference field="71" count="1" selected="0">
            <x v="38"/>
          </reference>
          <reference field="72" count="1">
            <x v="2"/>
          </reference>
        </references>
      </pivotArea>
    </format>
    <format dxfId="636">
      <pivotArea dataOnly="0" labelOnly="1" fieldPosition="0">
        <references count="2">
          <reference field="71" count="1" selected="0">
            <x v="39"/>
          </reference>
          <reference field="72" count="1">
            <x v="5"/>
          </reference>
        </references>
      </pivotArea>
    </format>
    <format dxfId="635">
      <pivotArea dataOnly="0" labelOnly="1" fieldPosition="0">
        <references count="2">
          <reference field="71" count="1" selected="0">
            <x v="40"/>
          </reference>
          <reference field="72" count="1">
            <x v="9"/>
          </reference>
        </references>
      </pivotArea>
    </format>
    <format dxfId="634">
      <pivotArea dataOnly="0" labelOnly="1" fieldPosition="0">
        <references count="2">
          <reference field="71" count="1" selected="0">
            <x v="42"/>
          </reference>
          <reference field="72" count="1">
            <x v="5"/>
          </reference>
        </references>
      </pivotArea>
    </format>
    <format dxfId="633">
      <pivotArea dataOnly="0" labelOnly="1" fieldPosition="0">
        <references count="2">
          <reference field="71" count="1" selected="0">
            <x v="45"/>
          </reference>
          <reference field="72" count="1">
            <x v="4"/>
          </reference>
        </references>
      </pivotArea>
    </format>
    <format dxfId="632">
      <pivotArea dataOnly="0" labelOnly="1" fieldPosition="0">
        <references count="2">
          <reference field="71" count="1" selected="0">
            <x v="47"/>
          </reference>
          <reference field="72" count="1">
            <x v="7"/>
          </reference>
        </references>
      </pivotArea>
    </format>
    <format dxfId="631">
      <pivotArea dataOnly="0" labelOnly="1" fieldPosition="0">
        <references count="2">
          <reference field="71" count="1" selected="0">
            <x v="48"/>
          </reference>
          <reference field="72" count="1">
            <x v="5"/>
          </reference>
        </references>
      </pivotArea>
    </format>
    <format dxfId="630">
      <pivotArea dataOnly="0" labelOnly="1" fieldPosition="0">
        <references count="2">
          <reference field="71" count="1" selected="0">
            <x v="49"/>
          </reference>
          <reference field="72" count="1">
            <x v="1"/>
          </reference>
        </references>
      </pivotArea>
    </format>
    <format dxfId="629">
      <pivotArea dataOnly="0" labelOnly="1" fieldPosition="0">
        <references count="2">
          <reference field="71" count="1" selected="0">
            <x v="50"/>
          </reference>
          <reference field="72" count="1">
            <x v="3"/>
          </reference>
        </references>
      </pivotArea>
    </format>
    <format dxfId="628">
      <pivotArea dataOnly="0" labelOnly="1" fieldPosition="0">
        <references count="2">
          <reference field="71" count="1" selected="0">
            <x v="51"/>
          </reference>
          <reference field="72" count="1">
            <x v="7"/>
          </reference>
        </references>
      </pivotArea>
    </format>
    <format dxfId="627">
      <pivotArea dataOnly="0" labelOnly="1" fieldPosition="0">
        <references count="2">
          <reference field="71" count="1" selected="0">
            <x v="52"/>
          </reference>
          <reference field="72" count="1">
            <x v="1"/>
          </reference>
        </references>
      </pivotArea>
    </format>
    <format dxfId="626">
      <pivotArea dataOnly="0" labelOnly="1" fieldPosition="0">
        <references count="2">
          <reference field="71" count="1" selected="0">
            <x v="54"/>
          </reference>
          <reference field="72" count="1">
            <x v="7"/>
          </reference>
        </references>
      </pivotArea>
    </format>
    <format dxfId="625">
      <pivotArea dataOnly="0" labelOnly="1" fieldPosition="0">
        <references count="2">
          <reference field="71" count="1" selected="0">
            <x v="55"/>
          </reference>
          <reference field="72" count="1">
            <x v="8"/>
          </reference>
        </references>
      </pivotArea>
    </format>
    <format dxfId="624">
      <pivotArea dataOnly="0" labelOnly="1" fieldPosition="0">
        <references count="2">
          <reference field="71" count="1" selected="0">
            <x v="56"/>
          </reference>
          <reference field="72" count="1">
            <x v="9"/>
          </reference>
        </references>
      </pivotArea>
    </format>
    <format dxfId="623">
      <pivotArea dataOnly="0" labelOnly="1" fieldPosition="0">
        <references count="2">
          <reference field="71" count="1" selected="0">
            <x v="57"/>
          </reference>
          <reference field="72" count="1">
            <x v="8"/>
          </reference>
        </references>
      </pivotArea>
    </format>
    <format dxfId="622">
      <pivotArea dataOnly="0" labelOnly="1" fieldPosition="0">
        <references count="2">
          <reference field="71" count="1" selected="0">
            <x v="59"/>
          </reference>
          <reference field="72" count="1">
            <x v="7"/>
          </reference>
        </references>
      </pivotArea>
    </format>
    <format dxfId="621">
      <pivotArea dataOnly="0" labelOnly="1" fieldPosition="0">
        <references count="2">
          <reference field="71" count="1" selected="0">
            <x v="60"/>
          </reference>
          <reference field="72" count="1">
            <x v="9"/>
          </reference>
        </references>
      </pivotArea>
    </format>
    <format dxfId="620">
      <pivotArea dataOnly="0" labelOnly="1" fieldPosition="0">
        <references count="2">
          <reference field="71" count="1" selected="0">
            <x v="61"/>
          </reference>
          <reference field="72" count="1">
            <x v="6"/>
          </reference>
        </references>
      </pivotArea>
    </format>
    <format dxfId="619">
      <pivotArea dataOnly="0" labelOnly="1" fieldPosition="0">
        <references count="2">
          <reference field="71" count="1" selected="0">
            <x v="62"/>
          </reference>
          <reference field="72" count="1">
            <x v="8"/>
          </reference>
        </references>
      </pivotArea>
    </format>
    <format dxfId="618">
      <pivotArea dataOnly="0" labelOnly="1" fieldPosition="0">
        <references count="2">
          <reference field="71" count="1" selected="0">
            <x v="63"/>
          </reference>
          <reference field="72" count="1">
            <x v="1"/>
          </reference>
        </references>
      </pivotArea>
    </format>
    <format dxfId="617">
      <pivotArea dataOnly="0" labelOnly="1" fieldPosition="0">
        <references count="2">
          <reference field="71" count="1" selected="0">
            <x v="64"/>
          </reference>
          <reference field="72" count="1">
            <x v="7"/>
          </reference>
        </references>
      </pivotArea>
    </format>
    <format dxfId="616">
      <pivotArea dataOnly="0" labelOnly="1" fieldPosition="0">
        <references count="2">
          <reference field="71" count="1" selected="0">
            <x v="65"/>
          </reference>
          <reference field="72" count="1">
            <x v="1"/>
          </reference>
        </references>
      </pivotArea>
    </format>
    <format dxfId="615">
      <pivotArea dataOnly="0" labelOnly="1" fieldPosition="0">
        <references count="2">
          <reference field="71" count="1" selected="0">
            <x v="66"/>
          </reference>
          <reference field="72" count="1">
            <x v="6"/>
          </reference>
        </references>
      </pivotArea>
    </format>
    <format dxfId="614">
      <pivotArea dataOnly="0" labelOnly="1" fieldPosition="0">
        <references count="2">
          <reference field="71" count="1" selected="0">
            <x v="67"/>
          </reference>
          <reference field="72" count="1">
            <x v="3"/>
          </reference>
        </references>
      </pivotArea>
    </format>
    <format dxfId="613">
      <pivotArea dataOnly="0" labelOnly="1" fieldPosition="0">
        <references count="2">
          <reference field="71" count="1" selected="0">
            <x v="70"/>
          </reference>
          <reference field="72" count="1">
            <x v="5"/>
          </reference>
        </references>
      </pivotArea>
    </format>
    <format dxfId="612">
      <pivotArea dataOnly="0" labelOnly="1" fieldPosition="0">
        <references count="2">
          <reference field="71" count="1" selected="0">
            <x v="71"/>
          </reference>
          <reference field="72" count="1">
            <x v="4"/>
          </reference>
        </references>
      </pivotArea>
    </format>
    <format dxfId="611">
      <pivotArea dataOnly="0" labelOnly="1" fieldPosition="0">
        <references count="2">
          <reference field="71" count="1" selected="0">
            <x v="80"/>
          </reference>
          <reference field="72" count="1">
            <x v="6"/>
          </reference>
        </references>
      </pivotArea>
    </format>
    <format dxfId="610">
      <pivotArea dataOnly="0" labelOnly="1" fieldPosition="0">
        <references count="2">
          <reference field="71" count="1" selected="0">
            <x v="87"/>
          </reference>
          <reference field="72" count="1">
            <x v="7"/>
          </reference>
        </references>
      </pivotArea>
    </format>
    <format dxfId="609">
      <pivotArea dataOnly="0" labelOnly="1" fieldPosition="0">
        <references count="2">
          <reference field="71" count="1" selected="0">
            <x v="88"/>
          </reference>
          <reference field="72" count="1">
            <x v="4"/>
          </reference>
        </references>
      </pivotArea>
    </format>
    <format dxfId="608">
      <pivotArea dataOnly="0" labelOnly="1" fieldPosition="0">
        <references count="2">
          <reference field="71" count="1" selected="0">
            <x v="89"/>
          </reference>
          <reference field="72" count="1">
            <x v="8"/>
          </reference>
        </references>
      </pivotArea>
    </format>
    <format dxfId="607">
      <pivotArea dataOnly="0" labelOnly="1" fieldPosition="0">
        <references count="2">
          <reference field="71" count="1" selected="0">
            <x v="90"/>
          </reference>
          <reference field="72" count="1">
            <x v="7"/>
          </reference>
        </references>
      </pivotArea>
    </format>
    <format dxfId="606">
      <pivotArea dataOnly="0" labelOnly="1" fieldPosition="0">
        <references count="2">
          <reference field="71" count="1" selected="0">
            <x v="91"/>
          </reference>
          <reference field="72" count="1">
            <x v="5"/>
          </reference>
        </references>
      </pivotArea>
    </format>
    <format dxfId="605">
      <pivotArea dataOnly="0" labelOnly="1" fieldPosition="0">
        <references count="2">
          <reference field="71" count="1" selected="0">
            <x v="92"/>
          </reference>
          <reference field="72" count="1">
            <x v="9"/>
          </reference>
        </references>
      </pivotArea>
    </format>
    <format dxfId="604">
      <pivotArea dataOnly="0" labelOnly="1" fieldPosition="0">
        <references count="2">
          <reference field="71" count="1" selected="0">
            <x v="93"/>
          </reference>
          <reference field="72" count="1">
            <x v="2"/>
          </reference>
        </references>
      </pivotArea>
    </format>
    <format dxfId="603">
      <pivotArea dataOnly="0" labelOnly="1" fieldPosition="0">
        <references count="2">
          <reference field="71" count="1" selected="0">
            <x v="94"/>
          </reference>
          <reference field="72" count="1">
            <x v="4"/>
          </reference>
        </references>
      </pivotArea>
    </format>
    <format dxfId="602">
      <pivotArea dataOnly="0" labelOnly="1" fieldPosition="0">
        <references count="2">
          <reference field="71" count="1" selected="0">
            <x v="95"/>
          </reference>
          <reference field="72" count="1">
            <x v="5"/>
          </reference>
        </references>
      </pivotArea>
    </format>
    <format dxfId="601">
      <pivotArea dataOnly="0" labelOnly="1" fieldPosition="0">
        <references count="2">
          <reference field="71" count="1" selected="0">
            <x v="96"/>
          </reference>
          <reference field="72" count="1">
            <x v="7"/>
          </reference>
        </references>
      </pivotArea>
    </format>
    <format dxfId="600">
      <pivotArea dataOnly="0" labelOnly="1" fieldPosition="0">
        <references count="2">
          <reference field="71" count="1" selected="0">
            <x v="97"/>
          </reference>
          <reference field="72" count="1">
            <x v="5"/>
          </reference>
        </references>
      </pivotArea>
    </format>
    <format dxfId="599">
      <pivotArea dataOnly="0" labelOnly="1" fieldPosition="0">
        <references count="2">
          <reference field="71" count="1" selected="0">
            <x v="99"/>
          </reference>
          <reference field="72" count="1">
            <x v="4"/>
          </reference>
        </references>
      </pivotArea>
    </format>
    <format dxfId="598">
      <pivotArea dataOnly="0" labelOnly="1" fieldPosition="0">
        <references count="2">
          <reference field="71" count="1" selected="0">
            <x v="100"/>
          </reference>
          <reference field="72" count="1">
            <x v="1"/>
          </reference>
        </references>
      </pivotArea>
    </format>
    <format dxfId="597">
      <pivotArea dataOnly="0" labelOnly="1" fieldPosition="0">
        <references count="2">
          <reference field="71" count="1" selected="0">
            <x v="101"/>
          </reference>
          <reference field="72" count="1">
            <x v="8"/>
          </reference>
        </references>
      </pivotArea>
    </format>
    <format dxfId="596">
      <pivotArea dataOnly="0" labelOnly="1" fieldPosition="0">
        <references count="2">
          <reference field="71" count="1" selected="0">
            <x v="102"/>
          </reference>
          <reference field="72" count="1">
            <x v="0"/>
          </reference>
        </references>
      </pivotArea>
    </format>
    <format dxfId="595">
      <pivotArea dataOnly="0" labelOnly="1" fieldPosition="0">
        <references count="2">
          <reference field="71" count="1" selected="0">
            <x v="103"/>
          </reference>
          <reference field="72" count="1">
            <x v="9"/>
          </reference>
        </references>
      </pivotArea>
    </format>
    <format dxfId="594">
      <pivotArea dataOnly="0" labelOnly="1" fieldPosition="0">
        <references count="2">
          <reference field="71" count="1" selected="0">
            <x v="104"/>
          </reference>
          <reference field="72" count="1">
            <x v="1"/>
          </reference>
        </references>
      </pivotArea>
    </format>
    <format dxfId="593">
      <pivotArea dataOnly="0" labelOnly="1" fieldPosition="0">
        <references count="2">
          <reference field="71" count="1" selected="0">
            <x v="105"/>
          </reference>
          <reference field="72" count="1">
            <x v="9"/>
          </reference>
        </references>
      </pivotArea>
    </format>
    <format dxfId="592">
      <pivotArea dataOnly="0" labelOnly="1" fieldPosition="0">
        <references count="2">
          <reference field="71" count="1" selected="0">
            <x v="106"/>
          </reference>
          <reference field="72" count="1">
            <x v="7"/>
          </reference>
        </references>
      </pivotArea>
    </format>
    <format dxfId="591">
      <pivotArea dataOnly="0" labelOnly="1" fieldPosition="0">
        <references count="2">
          <reference field="71" count="1" selected="0">
            <x v="107"/>
          </reference>
          <reference field="72" count="1">
            <x v="6"/>
          </reference>
        </references>
      </pivotArea>
    </format>
    <format dxfId="590">
      <pivotArea dataOnly="0" labelOnly="1" fieldPosition="0">
        <references count="2">
          <reference field="71" count="1" selected="0">
            <x v="108"/>
          </reference>
          <reference field="72" count="1">
            <x v="2"/>
          </reference>
        </references>
      </pivotArea>
    </format>
    <format dxfId="589">
      <pivotArea dataOnly="0" labelOnly="1" fieldPosition="0">
        <references count="2">
          <reference field="71" count="1" selected="0">
            <x v="109"/>
          </reference>
          <reference field="72" count="1">
            <x v="6"/>
          </reference>
        </references>
      </pivotArea>
    </format>
    <format dxfId="588">
      <pivotArea dataOnly="0" labelOnly="1" fieldPosition="0">
        <references count="2">
          <reference field="71" count="1" selected="0">
            <x v="110"/>
          </reference>
          <reference field="72" count="1">
            <x v="7"/>
          </reference>
        </references>
      </pivotArea>
    </format>
    <format dxfId="587">
      <pivotArea dataOnly="0" labelOnly="1" fieldPosition="0">
        <references count="2">
          <reference field="71" count="1" selected="0">
            <x v="111"/>
          </reference>
          <reference field="72" count="1">
            <x v="2"/>
          </reference>
        </references>
      </pivotArea>
    </format>
    <format dxfId="586">
      <pivotArea dataOnly="0" labelOnly="1" fieldPosition="0">
        <references count="2">
          <reference field="71" count="1" selected="0">
            <x v="112"/>
          </reference>
          <reference field="72" count="1">
            <x v="5"/>
          </reference>
        </references>
      </pivotArea>
    </format>
    <format dxfId="585">
      <pivotArea dataOnly="0" labelOnly="1" fieldPosition="0">
        <references count="2">
          <reference field="71" count="1" selected="0">
            <x v="113"/>
          </reference>
          <reference field="72" count="1">
            <x v="1"/>
          </reference>
        </references>
      </pivotArea>
    </format>
    <format dxfId="584">
      <pivotArea dataOnly="0" labelOnly="1" fieldPosition="0">
        <references count="2">
          <reference field="71" count="1" selected="0">
            <x v="114"/>
          </reference>
          <reference field="72" count="1">
            <x v="3"/>
          </reference>
        </references>
      </pivotArea>
    </format>
    <format dxfId="583">
      <pivotArea dataOnly="0" labelOnly="1" fieldPosition="0">
        <references count="2">
          <reference field="71" count="1" selected="0">
            <x v="115"/>
          </reference>
          <reference field="72" count="1">
            <x v="4"/>
          </reference>
        </references>
      </pivotArea>
    </format>
    <format dxfId="582">
      <pivotArea dataOnly="0" labelOnly="1" fieldPosition="0">
        <references count="2">
          <reference field="71" count="1" selected="0">
            <x v="116"/>
          </reference>
          <reference field="72" count="1">
            <x v="7"/>
          </reference>
        </references>
      </pivotArea>
    </format>
    <format dxfId="581">
      <pivotArea dataOnly="0" labelOnly="1" fieldPosition="0">
        <references count="2">
          <reference field="71" count="1" selected="0">
            <x v="117"/>
          </reference>
          <reference field="72" count="1">
            <x v="0"/>
          </reference>
        </references>
      </pivotArea>
    </format>
    <format dxfId="580">
      <pivotArea dataOnly="0" labelOnly="1" fieldPosition="0">
        <references count="2">
          <reference field="71" count="1" selected="0">
            <x v="118"/>
          </reference>
          <reference field="72" count="1">
            <x v="6"/>
          </reference>
        </references>
      </pivotArea>
    </format>
    <format dxfId="579">
      <pivotArea dataOnly="0" labelOnly="1" fieldPosition="0">
        <references count="2">
          <reference field="71" count="1" selected="0">
            <x v="119"/>
          </reference>
          <reference field="72" count="1">
            <x v="1"/>
          </reference>
        </references>
      </pivotArea>
    </format>
    <format dxfId="578">
      <pivotArea dataOnly="0" labelOnly="1" fieldPosition="0">
        <references count="2">
          <reference field="71" count="1" selected="0">
            <x v="120"/>
          </reference>
          <reference field="72" count="1">
            <x v="3"/>
          </reference>
        </references>
      </pivotArea>
    </format>
    <format dxfId="577">
      <pivotArea dataOnly="0" labelOnly="1" fieldPosition="0">
        <references count="2">
          <reference field="71" count="1" selected="0">
            <x v="121"/>
          </reference>
          <reference field="72" count="1">
            <x v="1"/>
          </reference>
        </references>
      </pivotArea>
    </format>
    <format dxfId="576">
      <pivotArea dataOnly="0" labelOnly="1" fieldPosition="0">
        <references count="2">
          <reference field="71" count="1" selected="0">
            <x v="123"/>
          </reference>
          <reference field="72" count="1">
            <x v="4"/>
          </reference>
        </references>
      </pivotArea>
    </format>
    <format dxfId="575">
      <pivotArea dataOnly="0" labelOnly="1" fieldPosition="0">
        <references count="3">
          <reference field="71" count="1" selected="0">
            <x v="0"/>
          </reference>
          <reference field="72" count="1" selected="0">
            <x v="7"/>
          </reference>
          <reference field="74" count="2">
            <x v="0"/>
            <x v="1"/>
          </reference>
        </references>
      </pivotArea>
    </format>
    <format dxfId="574">
      <pivotArea dataOnly="0" labelOnly="1" fieldPosition="0">
        <references count="3">
          <reference field="71" count="1" selected="0">
            <x v="1"/>
          </reference>
          <reference field="72" count="1" selected="0">
            <x v="1"/>
          </reference>
          <reference field="74" count="1">
            <x v="2"/>
          </reference>
        </references>
      </pivotArea>
    </format>
    <format dxfId="573">
      <pivotArea dataOnly="0" labelOnly="1" fieldPosition="0">
        <references count="3">
          <reference field="71" count="1" selected="0">
            <x v="2"/>
          </reference>
          <reference field="72" count="1" selected="0">
            <x v="6"/>
          </reference>
          <reference field="74" count="2">
            <x v="0"/>
            <x v="2"/>
          </reference>
        </references>
      </pivotArea>
    </format>
    <format dxfId="572">
      <pivotArea dataOnly="0" labelOnly="1" fieldPosition="0">
        <references count="3">
          <reference field="71" count="1" selected="0">
            <x v="5"/>
          </reference>
          <reference field="72" count="1" selected="0">
            <x v="1"/>
          </reference>
          <reference field="74" count="2">
            <x v="0"/>
            <x v="1"/>
          </reference>
        </references>
      </pivotArea>
    </format>
    <format dxfId="571">
      <pivotArea dataOnly="0" labelOnly="1" fieldPosition="0">
        <references count="3">
          <reference field="71" count="1" selected="0">
            <x v="6"/>
          </reference>
          <reference field="72" count="1" selected="0">
            <x v="4"/>
          </reference>
          <reference field="74" count="2">
            <x v="0"/>
            <x v="1"/>
          </reference>
        </references>
      </pivotArea>
    </format>
    <format dxfId="570">
      <pivotArea dataOnly="0" labelOnly="1" fieldPosition="0">
        <references count="3">
          <reference field="71" count="1" selected="0">
            <x v="7"/>
          </reference>
          <reference field="72" count="1" selected="0">
            <x v="1"/>
          </reference>
          <reference field="74" count="2">
            <x v="0"/>
            <x v="1"/>
          </reference>
        </references>
      </pivotArea>
    </format>
    <format dxfId="569">
      <pivotArea dataOnly="0" labelOnly="1" fieldPosition="0">
        <references count="3">
          <reference field="71" count="1" selected="0">
            <x v="8"/>
          </reference>
          <reference field="72" count="1" selected="0">
            <x v="5"/>
          </reference>
          <reference field="74" count="1">
            <x v="2"/>
          </reference>
        </references>
      </pivotArea>
    </format>
    <format dxfId="568">
      <pivotArea dataOnly="0" labelOnly="1" fieldPosition="0">
        <references count="3">
          <reference field="71" count="1" selected="0">
            <x v="9"/>
          </reference>
          <reference field="72" count="1" selected="0">
            <x v="0"/>
          </reference>
          <reference field="74" count="2">
            <x v="0"/>
            <x v="1"/>
          </reference>
        </references>
      </pivotArea>
    </format>
    <format dxfId="567">
      <pivotArea dataOnly="0" labelOnly="1" fieldPosition="0">
        <references count="3">
          <reference field="71" count="1" selected="0">
            <x v="10"/>
          </reference>
          <reference field="72" count="1" selected="0">
            <x v="7"/>
          </reference>
          <reference field="74" count="2">
            <x v="0"/>
            <x v="1"/>
          </reference>
        </references>
      </pivotArea>
    </format>
    <format dxfId="566">
      <pivotArea dataOnly="0" labelOnly="1" fieldPosition="0">
        <references count="3">
          <reference field="71" count="1" selected="0">
            <x v="11"/>
          </reference>
          <reference field="72" count="1" selected="0">
            <x v="5"/>
          </reference>
          <reference field="74" count="2">
            <x v="0"/>
            <x v="1"/>
          </reference>
        </references>
      </pivotArea>
    </format>
    <format dxfId="565">
      <pivotArea dataOnly="0" labelOnly="1" fieldPosition="0">
        <references count="3">
          <reference field="71" count="1" selected="0">
            <x v="12"/>
          </reference>
          <reference field="72" count="1" selected="0">
            <x v="8"/>
          </reference>
          <reference field="74" count="2">
            <x v="0"/>
            <x v="2"/>
          </reference>
        </references>
      </pivotArea>
    </format>
    <format dxfId="564">
      <pivotArea dataOnly="0" labelOnly="1" fieldPosition="0">
        <references count="3">
          <reference field="71" count="1" selected="0">
            <x v="13"/>
          </reference>
          <reference field="72" count="1" selected="0">
            <x v="9"/>
          </reference>
          <reference field="74" count="2">
            <x v="0"/>
            <x v="1"/>
          </reference>
        </references>
      </pivotArea>
    </format>
    <format dxfId="563">
      <pivotArea dataOnly="0" labelOnly="1" fieldPosition="0">
        <references count="3">
          <reference field="71" count="1" selected="0">
            <x v="14"/>
          </reference>
          <reference field="72" count="1" selected="0">
            <x v="0"/>
          </reference>
          <reference field="74" count="2">
            <x v="0"/>
            <x v="1"/>
          </reference>
        </references>
      </pivotArea>
    </format>
    <format dxfId="562">
      <pivotArea dataOnly="0" labelOnly="1" fieldPosition="0">
        <references count="3">
          <reference field="71" count="1" selected="0">
            <x v="16"/>
          </reference>
          <reference field="72" count="1" selected="0">
            <x v="4"/>
          </reference>
          <reference field="74" count="2">
            <x v="0"/>
            <x v="1"/>
          </reference>
        </references>
      </pivotArea>
    </format>
    <format dxfId="561">
      <pivotArea dataOnly="0" labelOnly="1" fieldPosition="0">
        <references count="3">
          <reference field="71" count="1" selected="0">
            <x v="17"/>
          </reference>
          <reference field="72" count="1" selected="0">
            <x v="0"/>
          </reference>
          <reference field="74" count="2">
            <x v="0"/>
            <x v="2"/>
          </reference>
        </references>
      </pivotArea>
    </format>
    <format dxfId="560">
      <pivotArea dataOnly="0" labelOnly="1" fieldPosition="0">
        <references count="3">
          <reference field="71" count="1" selected="0">
            <x v="19"/>
          </reference>
          <reference field="72" count="1" selected="0">
            <x v="0"/>
          </reference>
          <reference field="74" count="2">
            <x v="0"/>
            <x v="2"/>
          </reference>
        </references>
      </pivotArea>
    </format>
    <format dxfId="559">
      <pivotArea dataOnly="0" labelOnly="1" fieldPosition="0">
        <references count="3">
          <reference field="71" count="1" selected="0">
            <x v="20"/>
          </reference>
          <reference field="72" count="1" selected="0">
            <x v="5"/>
          </reference>
          <reference field="74" count="2">
            <x v="0"/>
            <x v="1"/>
          </reference>
        </references>
      </pivotArea>
    </format>
    <format dxfId="558">
      <pivotArea dataOnly="0" labelOnly="1" fieldPosition="0">
        <references count="3">
          <reference field="71" count="1" selected="0">
            <x v="22"/>
          </reference>
          <reference field="72" count="1" selected="0">
            <x v="0"/>
          </reference>
          <reference field="74" count="2">
            <x v="0"/>
            <x v="2"/>
          </reference>
        </references>
      </pivotArea>
    </format>
    <format dxfId="557">
      <pivotArea dataOnly="0" labelOnly="1" fieldPosition="0">
        <references count="3">
          <reference field="71" count="1" selected="0">
            <x v="23"/>
          </reference>
          <reference field="72" count="1" selected="0">
            <x v="2"/>
          </reference>
          <reference field="74" count="2">
            <x v="0"/>
            <x v="2"/>
          </reference>
        </references>
      </pivotArea>
    </format>
    <format dxfId="556">
      <pivotArea dataOnly="0" labelOnly="1" fieldPosition="0">
        <references count="3">
          <reference field="71" count="1" selected="0">
            <x v="24"/>
          </reference>
          <reference field="72" count="1" selected="0">
            <x v="5"/>
          </reference>
          <reference field="74" count="2">
            <x v="0"/>
            <x v="1"/>
          </reference>
        </references>
      </pivotArea>
    </format>
    <format dxfId="555">
      <pivotArea dataOnly="0" labelOnly="1" fieldPosition="0">
        <references count="3">
          <reference field="71" count="1" selected="0">
            <x v="26"/>
          </reference>
          <reference field="72" count="1" selected="0">
            <x v="5"/>
          </reference>
          <reference field="74" count="2">
            <x v="0"/>
            <x v="2"/>
          </reference>
        </references>
      </pivotArea>
    </format>
    <format dxfId="554">
      <pivotArea dataOnly="0" labelOnly="1" fieldPosition="0">
        <references count="3">
          <reference field="71" count="1" selected="0">
            <x v="28"/>
          </reference>
          <reference field="72" count="1" selected="0">
            <x v="5"/>
          </reference>
          <reference field="74" count="2">
            <x v="0"/>
            <x v="1"/>
          </reference>
        </references>
      </pivotArea>
    </format>
    <format dxfId="553">
      <pivotArea dataOnly="0" labelOnly="1" fieldPosition="0">
        <references count="3">
          <reference field="71" count="1" selected="0">
            <x v="29"/>
          </reference>
          <reference field="72" count="1" selected="0">
            <x v="5"/>
          </reference>
          <reference field="74" count="2">
            <x v="0"/>
            <x v="1"/>
          </reference>
        </references>
      </pivotArea>
    </format>
    <format dxfId="552">
      <pivotArea dataOnly="0" labelOnly="1" fieldPosition="0">
        <references count="3">
          <reference field="71" count="1" selected="0">
            <x v="31"/>
          </reference>
          <reference field="72" count="1" selected="0">
            <x v="5"/>
          </reference>
          <reference field="74" count="2">
            <x v="0"/>
            <x v="1"/>
          </reference>
        </references>
      </pivotArea>
    </format>
    <format dxfId="551">
      <pivotArea dataOnly="0" labelOnly="1" fieldPosition="0">
        <references count="3">
          <reference field="71" count="1" selected="0">
            <x v="32"/>
          </reference>
          <reference field="72" count="1" selected="0">
            <x v="6"/>
          </reference>
          <reference field="74" count="2">
            <x v="0"/>
            <x v="1"/>
          </reference>
        </references>
      </pivotArea>
    </format>
    <format dxfId="550">
      <pivotArea dataOnly="0" labelOnly="1" fieldPosition="0">
        <references count="3">
          <reference field="71" count="1" selected="0">
            <x v="34"/>
          </reference>
          <reference field="72" count="1" selected="0">
            <x v="3"/>
          </reference>
          <reference field="74" count="2">
            <x v="0"/>
            <x v="2"/>
          </reference>
        </references>
      </pivotArea>
    </format>
    <format dxfId="549">
      <pivotArea dataOnly="0" labelOnly="1" fieldPosition="0">
        <references count="3">
          <reference field="71" count="1" selected="0">
            <x v="35"/>
          </reference>
          <reference field="72" count="1" selected="0">
            <x v="0"/>
          </reference>
          <reference field="74" count="1">
            <x v="1"/>
          </reference>
        </references>
      </pivotArea>
    </format>
    <format dxfId="548">
      <pivotArea dataOnly="0" labelOnly="1" fieldPosition="0">
        <references count="3">
          <reference field="71" count="1" selected="0">
            <x v="36"/>
          </reference>
          <reference field="72" count="1" selected="0">
            <x v="9"/>
          </reference>
          <reference field="74" count="2">
            <x v="0"/>
            <x v="2"/>
          </reference>
        </references>
      </pivotArea>
    </format>
    <format dxfId="547">
      <pivotArea dataOnly="0" labelOnly="1" fieldPosition="0">
        <references count="3">
          <reference field="71" count="1" selected="0">
            <x v="37"/>
          </reference>
          <reference field="72" count="1" selected="0">
            <x v="1"/>
          </reference>
          <reference field="74" count="2">
            <x v="0"/>
            <x v="1"/>
          </reference>
        </references>
      </pivotArea>
    </format>
    <format dxfId="546">
      <pivotArea dataOnly="0" labelOnly="1" fieldPosition="0">
        <references count="3">
          <reference field="71" count="1" selected="0">
            <x v="38"/>
          </reference>
          <reference field="72" count="1" selected="0">
            <x v="2"/>
          </reference>
          <reference field="74" count="2">
            <x v="0"/>
            <x v="2"/>
          </reference>
        </references>
      </pivotArea>
    </format>
    <format dxfId="545">
      <pivotArea dataOnly="0" labelOnly="1" fieldPosition="0">
        <references count="3">
          <reference field="71" count="1" selected="0">
            <x v="39"/>
          </reference>
          <reference field="72" count="1" selected="0">
            <x v="5"/>
          </reference>
          <reference field="74" count="2">
            <x v="0"/>
            <x v="1"/>
          </reference>
        </references>
      </pivotArea>
    </format>
    <format dxfId="544">
      <pivotArea dataOnly="0" labelOnly="1" fieldPosition="0">
        <references count="3">
          <reference field="71" count="1" selected="0">
            <x v="40"/>
          </reference>
          <reference field="72" count="1" selected="0">
            <x v="9"/>
          </reference>
          <reference field="74" count="2">
            <x v="0"/>
            <x v="1"/>
          </reference>
        </references>
      </pivotArea>
    </format>
    <format dxfId="543">
      <pivotArea dataOnly="0" labelOnly="1" fieldPosition="0">
        <references count="3">
          <reference field="71" count="1" selected="0">
            <x v="41"/>
          </reference>
          <reference field="72" count="1" selected="0">
            <x v="9"/>
          </reference>
          <reference field="74" count="2">
            <x v="0"/>
            <x v="2"/>
          </reference>
        </references>
      </pivotArea>
    </format>
    <format dxfId="542">
      <pivotArea dataOnly="0" labelOnly="1" fieldPosition="0">
        <references count="3">
          <reference field="71" count="1" selected="0">
            <x v="42"/>
          </reference>
          <reference field="72" count="1" selected="0">
            <x v="5"/>
          </reference>
          <reference field="74" count="2">
            <x v="0"/>
            <x v="1"/>
          </reference>
        </references>
      </pivotArea>
    </format>
    <format dxfId="541">
      <pivotArea dataOnly="0" labelOnly="1" fieldPosition="0">
        <references count="3">
          <reference field="71" count="1" selected="0">
            <x v="43"/>
          </reference>
          <reference field="72" count="1" selected="0">
            <x v="5"/>
          </reference>
          <reference field="74" count="2">
            <x v="0"/>
            <x v="2"/>
          </reference>
        </references>
      </pivotArea>
    </format>
    <format dxfId="540">
      <pivotArea dataOnly="0" labelOnly="1" fieldPosition="0">
        <references count="3">
          <reference field="71" count="1" selected="0">
            <x v="44"/>
          </reference>
          <reference field="72" count="1" selected="0">
            <x v="5"/>
          </reference>
          <reference field="74" count="2">
            <x v="0"/>
            <x v="1"/>
          </reference>
        </references>
      </pivotArea>
    </format>
    <format dxfId="539">
      <pivotArea dataOnly="0" labelOnly="1" fieldPosition="0">
        <references count="3">
          <reference field="71" count="1" selected="0">
            <x v="45"/>
          </reference>
          <reference field="72" count="1" selected="0">
            <x v="4"/>
          </reference>
          <reference field="74" count="2">
            <x v="0"/>
            <x v="1"/>
          </reference>
        </references>
      </pivotArea>
    </format>
    <format dxfId="538">
      <pivotArea dataOnly="0" labelOnly="1" fieldPosition="0">
        <references count="3">
          <reference field="71" count="1" selected="0">
            <x v="46"/>
          </reference>
          <reference field="72" count="1" selected="0">
            <x v="4"/>
          </reference>
          <reference field="74" count="2">
            <x v="0"/>
            <x v="2"/>
          </reference>
        </references>
      </pivotArea>
    </format>
    <format dxfId="537">
      <pivotArea dataOnly="0" labelOnly="1" fieldPosition="0">
        <references count="3">
          <reference field="71" count="1" selected="0">
            <x v="47"/>
          </reference>
          <reference field="72" count="1" selected="0">
            <x v="7"/>
          </reference>
          <reference field="74" count="2">
            <x v="0"/>
            <x v="1"/>
          </reference>
        </references>
      </pivotArea>
    </format>
    <format dxfId="536">
      <pivotArea dataOnly="0" labelOnly="1" fieldPosition="0">
        <references count="3">
          <reference field="71" count="1" selected="0">
            <x v="50"/>
          </reference>
          <reference field="72" count="1" selected="0">
            <x v="3"/>
          </reference>
          <reference field="74" count="2">
            <x v="0"/>
            <x v="2"/>
          </reference>
        </references>
      </pivotArea>
    </format>
    <format dxfId="535">
      <pivotArea dataOnly="0" labelOnly="1" fieldPosition="0">
        <references count="3">
          <reference field="71" count="1" selected="0">
            <x v="51"/>
          </reference>
          <reference field="72" count="1" selected="0">
            <x v="7"/>
          </reference>
          <reference field="74" count="2">
            <x v="0"/>
            <x v="1"/>
          </reference>
        </references>
      </pivotArea>
    </format>
    <format dxfId="534">
      <pivotArea dataOnly="0" labelOnly="1" fieldPosition="0">
        <references count="3">
          <reference field="71" count="1" selected="0">
            <x v="52"/>
          </reference>
          <reference field="72" count="1" selected="0">
            <x v="1"/>
          </reference>
          <reference field="74" count="2">
            <x v="0"/>
            <x v="1"/>
          </reference>
        </references>
      </pivotArea>
    </format>
    <format dxfId="533">
      <pivotArea dataOnly="0" labelOnly="1" fieldPosition="0">
        <references count="3">
          <reference field="71" count="1" selected="0">
            <x v="53"/>
          </reference>
          <reference field="72" count="1" selected="0">
            <x v="1"/>
          </reference>
          <reference field="74" count="1">
            <x v="2"/>
          </reference>
        </references>
      </pivotArea>
    </format>
    <format dxfId="532">
      <pivotArea dataOnly="0" labelOnly="1" fieldPosition="0">
        <references count="3">
          <reference field="71" count="1" selected="0">
            <x v="54"/>
          </reference>
          <reference field="72" count="1" selected="0">
            <x v="7"/>
          </reference>
          <reference field="74" count="2">
            <x v="0"/>
            <x v="1"/>
          </reference>
        </references>
      </pivotArea>
    </format>
    <format dxfId="531">
      <pivotArea dataOnly="0" labelOnly="1" fieldPosition="0">
        <references count="3">
          <reference field="71" count="1" selected="0">
            <x v="55"/>
          </reference>
          <reference field="72" count="1" selected="0">
            <x v="8"/>
          </reference>
          <reference field="74" count="1">
            <x v="2"/>
          </reference>
        </references>
      </pivotArea>
    </format>
    <format dxfId="530">
      <pivotArea dataOnly="0" labelOnly="1" fieldPosition="0">
        <references count="3">
          <reference field="71" count="1" selected="0">
            <x v="56"/>
          </reference>
          <reference field="72" count="1" selected="0">
            <x v="9"/>
          </reference>
          <reference field="74" count="2">
            <x v="0"/>
            <x v="2"/>
          </reference>
        </references>
      </pivotArea>
    </format>
    <format dxfId="529">
      <pivotArea dataOnly="0" labelOnly="1" fieldPosition="0">
        <references count="3">
          <reference field="71" count="1" selected="0">
            <x v="57"/>
          </reference>
          <reference field="72" count="1" selected="0">
            <x v="8"/>
          </reference>
          <reference field="74" count="2">
            <x v="0"/>
            <x v="1"/>
          </reference>
        </references>
      </pivotArea>
    </format>
    <format dxfId="528">
      <pivotArea dataOnly="0" labelOnly="1" fieldPosition="0">
        <references count="3">
          <reference field="71" count="1" selected="0">
            <x v="58"/>
          </reference>
          <reference field="72" count="1" selected="0">
            <x v="8"/>
          </reference>
          <reference field="74" count="2">
            <x v="0"/>
            <x v="2"/>
          </reference>
        </references>
      </pivotArea>
    </format>
    <format dxfId="527">
      <pivotArea dataOnly="0" labelOnly="1" fieldPosition="0">
        <references count="3">
          <reference field="71" count="1" selected="0">
            <x v="59"/>
          </reference>
          <reference field="72" count="1" selected="0">
            <x v="7"/>
          </reference>
          <reference field="74" count="2">
            <x v="0"/>
            <x v="2"/>
          </reference>
        </references>
      </pivotArea>
    </format>
    <format dxfId="526">
      <pivotArea dataOnly="0" labelOnly="1" fieldPosition="0">
        <references count="3">
          <reference field="71" count="1" selected="0">
            <x v="61"/>
          </reference>
          <reference field="72" count="1" selected="0">
            <x v="6"/>
          </reference>
          <reference field="74" count="2">
            <x v="0"/>
            <x v="1"/>
          </reference>
        </references>
      </pivotArea>
    </format>
    <format dxfId="525">
      <pivotArea dataOnly="0" labelOnly="1" fieldPosition="0">
        <references count="3">
          <reference field="71" count="1" selected="0">
            <x v="62"/>
          </reference>
          <reference field="72" count="1" selected="0">
            <x v="8"/>
          </reference>
          <reference field="74" count="2">
            <x v="0"/>
            <x v="1"/>
          </reference>
        </references>
      </pivotArea>
    </format>
    <format dxfId="524">
      <pivotArea dataOnly="0" labelOnly="1" fieldPosition="0">
        <references count="3">
          <reference field="71" count="1" selected="0">
            <x v="64"/>
          </reference>
          <reference field="72" count="1" selected="0">
            <x v="7"/>
          </reference>
          <reference field="74" count="2">
            <x v="0"/>
            <x v="1"/>
          </reference>
        </references>
      </pivotArea>
    </format>
    <format dxfId="523">
      <pivotArea dataOnly="0" labelOnly="1" fieldPosition="0">
        <references count="3">
          <reference field="71" count="1" selected="0">
            <x v="65"/>
          </reference>
          <reference field="72" count="1" selected="0">
            <x v="1"/>
          </reference>
          <reference field="74" count="2">
            <x v="0"/>
            <x v="1"/>
          </reference>
        </references>
      </pivotArea>
    </format>
    <format dxfId="522">
      <pivotArea dataOnly="0" labelOnly="1" fieldPosition="0">
        <references count="3">
          <reference field="71" count="1" selected="0">
            <x v="67"/>
          </reference>
          <reference field="72" count="1" selected="0">
            <x v="3"/>
          </reference>
          <reference field="74" count="2">
            <x v="0"/>
            <x v="2"/>
          </reference>
        </references>
      </pivotArea>
    </format>
    <format dxfId="521">
      <pivotArea dataOnly="0" labelOnly="1" fieldPosition="0">
        <references count="3">
          <reference field="71" count="1" selected="0">
            <x v="71"/>
          </reference>
          <reference field="72" count="1" selected="0">
            <x v="4"/>
          </reference>
          <reference field="74" count="2">
            <x v="0"/>
            <x v="1"/>
          </reference>
        </references>
      </pivotArea>
    </format>
    <format dxfId="520">
      <pivotArea dataOnly="0" labelOnly="1" fieldPosition="0">
        <references count="3">
          <reference field="71" count="1" selected="0">
            <x v="87"/>
          </reference>
          <reference field="72" count="1" selected="0">
            <x v="7"/>
          </reference>
          <reference field="74" count="2">
            <x v="0"/>
            <x v="2"/>
          </reference>
        </references>
      </pivotArea>
    </format>
    <format dxfId="519">
      <pivotArea dataOnly="0" labelOnly="1" fieldPosition="0">
        <references count="3">
          <reference field="71" count="1" selected="0">
            <x v="89"/>
          </reference>
          <reference field="72" count="1" selected="0">
            <x v="8"/>
          </reference>
          <reference field="74" count="2">
            <x v="0"/>
            <x v="2"/>
          </reference>
        </references>
      </pivotArea>
    </format>
    <format dxfId="518">
      <pivotArea dataOnly="0" labelOnly="1" fieldPosition="0">
        <references count="3">
          <reference field="71" count="1" selected="0">
            <x v="90"/>
          </reference>
          <reference field="72" count="1" selected="0">
            <x v="7"/>
          </reference>
          <reference field="74" count="2">
            <x v="0"/>
            <x v="1"/>
          </reference>
        </references>
      </pivotArea>
    </format>
    <format dxfId="517">
      <pivotArea dataOnly="0" labelOnly="1" fieldPosition="0">
        <references count="3">
          <reference field="71" count="1" selected="0">
            <x v="91"/>
          </reference>
          <reference field="72" count="1" selected="0">
            <x v="5"/>
          </reference>
          <reference field="74" count="2">
            <x v="0"/>
            <x v="1"/>
          </reference>
        </references>
      </pivotArea>
    </format>
    <format dxfId="516">
      <pivotArea dataOnly="0" labelOnly="1" fieldPosition="0">
        <references count="3">
          <reference field="71" count="1" selected="0">
            <x v="92"/>
          </reference>
          <reference field="72" count="1" selected="0">
            <x v="9"/>
          </reference>
          <reference field="74" count="2">
            <x v="0"/>
            <x v="1"/>
          </reference>
        </references>
      </pivotArea>
    </format>
    <format dxfId="515">
      <pivotArea dataOnly="0" labelOnly="1" fieldPosition="0">
        <references count="3">
          <reference field="71" count="1" selected="0">
            <x v="93"/>
          </reference>
          <reference field="72" count="1" selected="0">
            <x v="2"/>
          </reference>
          <reference field="74" count="2">
            <x v="0"/>
            <x v="2"/>
          </reference>
        </references>
      </pivotArea>
    </format>
    <format dxfId="514">
      <pivotArea dataOnly="0" labelOnly="1" fieldPosition="0">
        <references count="3">
          <reference field="71" count="1" selected="0">
            <x v="94"/>
          </reference>
          <reference field="72" count="1" selected="0">
            <x v="4"/>
          </reference>
          <reference field="74" count="2">
            <x v="0"/>
            <x v="1"/>
          </reference>
        </references>
      </pivotArea>
    </format>
    <format dxfId="513">
      <pivotArea dataOnly="0" labelOnly="1" fieldPosition="0">
        <references count="3">
          <reference field="71" count="1" selected="0">
            <x v="95"/>
          </reference>
          <reference field="72" count="1" selected="0">
            <x v="5"/>
          </reference>
          <reference field="74" count="1">
            <x v="2"/>
          </reference>
        </references>
      </pivotArea>
    </format>
    <format dxfId="512">
      <pivotArea dataOnly="0" labelOnly="1" fieldPosition="0">
        <references count="3">
          <reference field="71" count="1" selected="0">
            <x v="96"/>
          </reference>
          <reference field="72" count="1" selected="0">
            <x v="7"/>
          </reference>
          <reference field="74" count="2">
            <x v="0"/>
            <x v="2"/>
          </reference>
        </references>
      </pivotArea>
    </format>
    <format dxfId="511">
      <pivotArea dataOnly="0" labelOnly="1" fieldPosition="0">
        <references count="3">
          <reference field="71" count="1" selected="0">
            <x v="97"/>
          </reference>
          <reference field="72" count="1" selected="0">
            <x v="5"/>
          </reference>
          <reference field="74" count="2">
            <x v="0"/>
            <x v="1"/>
          </reference>
        </references>
      </pivotArea>
    </format>
    <format dxfId="510">
      <pivotArea dataOnly="0" labelOnly="1" fieldPosition="0">
        <references count="3">
          <reference field="71" count="1" selected="0">
            <x v="98"/>
          </reference>
          <reference field="72" count="1" selected="0">
            <x v="5"/>
          </reference>
          <reference field="74" count="2">
            <x v="0"/>
            <x v="1"/>
          </reference>
        </references>
      </pivotArea>
    </format>
    <format dxfId="509">
      <pivotArea dataOnly="0" labelOnly="1" fieldPosition="0">
        <references count="3">
          <reference field="71" count="1" selected="0">
            <x v="99"/>
          </reference>
          <reference field="72" count="1" selected="0">
            <x v="4"/>
          </reference>
          <reference field="74" count="2">
            <x v="0"/>
            <x v="1"/>
          </reference>
        </references>
      </pivotArea>
    </format>
    <format dxfId="508">
      <pivotArea dataOnly="0" labelOnly="1" fieldPosition="0">
        <references count="3">
          <reference field="71" count="1" selected="0">
            <x v="101"/>
          </reference>
          <reference field="72" count="1" selected="0">
            <x v="8"/>
          </reference>
          <reference field="74" count="2">
            <x v="0"/>
            <x v="2"/>
          </reference>
        </references>
      </pivotArea>
    </format>
    <format dxfId="507">
      <pivotArea dataOnly="0" labelOnly="1" fieldPosition="0">
        <references count="3">
          <reference field="71" count="1" selected="0">
            <x v="102"/>
          </reference>
          <reference field="72" count="1" selected="0">
            <x v="0"/>
          </reference>
          <reference field="74" count="2">
            <x v="0"/>
            <x v="1"/>
          </reference>
        </references>
      </pivotArea>
    </format>
    <format dxfId="506">
      <pivotArea dataOnly="0" labelOnly="1" fieldPosition="0">
        <references count="3">
          <reference field="71" count="1" selected="0">
            <x v="104"/>
          </reference>
          <reference field="72" count="1" selected="0">
            <x v="1"/>
          </reference>
          <reference field="74" count="2">
            <x v="0"/>
            <x v="1"/>
          </reference>
        </references>
      </pivotArea>
    </format>
    <format dxfId="505">
      <pivotArea dataOnly="0" labelOnly="1" fieldPosition="0">
        <references count="3">
          <reference field="71" count="1" selected="0">
            <x v="106"/>
          </reference>
          <reference field="72" count="1" selected="0">
            <x v="7"/>
          </reference>
          <reference field="74" count="2">
            <x v="0"/>
            <x v="1"/>
          </reference>
        </references>
      </pivotArea>
    </format>
    <format dxfId="504">
      <pivotArea dataOnly="0" labelOnly="1" fieldPosition="0">
        <references count="3">
          <reference field="71" count="1" selected="0">
            <x v="107"/>
          </reference>
          <reference field="72" count="1" selected="0">
            <x v="6"/>
          </reference>
          <reference field="74" count="2">
            <x v="0"/>
            <x v="1"/>
          </reference>
        </references>
      </pivotArea>
    </format>
    <format dxfId="503">
      <pivotArea dataOnly="0" labelOnly="1" fieldPosition="0">
        <references count="3">
          <reference field="71" count="1" selected="0">
            <x v="108"/>
          </reference>
          <reference field="72" count="1" selected="0">
            <x v="2"/>
          </reference>
          <reference field="74" count="1">
            <x v="2"/>
          </reference>
        </references>
      </pivotArea>
    </format>
    <format dxfId="502">
      <pivotArea dataOnly="0" labelOnly="1" fieldPosition="0">
        <references count="3">
          <reference field="71" count="1" selected="0">
            <x v="109"/>
          </reference>
          <reference field="72" count="1" selected="0">
            <x v="6"/>
          </reference>
          <reference field="74" count="2">
            <x v="0"/>
            <x v="1"/>
          </reference>
        </references>
      </pivotArea>
    </format>
    <format dxfId="501">
      <pivotArea dataOnly="0" labelOnly="1" fieldPosition="0">
        <references count="3">
          <reference field="71" count="1" selected="0">
            <x v="110"/>
          </reference>
          <reference field="72" count="1" selected="0">
            <x v="7"/>
          </reference>
          <reference field="74" count="2">
            <x v="0"/>
            <x v="1"/>
          </reference>
        </references>
      </pivotArea>
    </format>
    <format dxfId="500">
      <pivotArea dataOnly="0" labelOnly="1" fieldPosition="0">
        <references count="3">
          <reference field="71" count="1" selected="0">
            <x v="111"/>
          </reference>
          <reference field="72" count="1" selected="0">
            <x v="2"/>
          </reference>
          <reference field="74" count="2">
            <x v="0"/>
            <x v="2"/>
          </reference>
        </references>
      </pivotArea>
    </format>
    <format dxfId="499">
      <pivotArea dataOnly="0" labelOnly="1" fieldPosition="0">
        <references count="3">
          <reference field="71" count="1" selected="0">
            <x v="113"/>
          </reference>
          <reference field="72" count="1" selected="0">
            <x v="1"/>
          </reference>
          <reference field="74" count="2">
            <x v="0"/>
            <x v="1"/>
          </reference>
        </references>
      </pivotArea>
    </format>
    <format dxfId="498">
      <pivotArea dataOnly="0" labelOnly="1" fieldPosition="0">
        <references count="3">
          <reference field="71" count="1" selected="0">
            <x v="114"/>
          </reference>
          <reference field="72" count="1" selected="0">
            <x v="3"/>
          </reference>
          <reference field="74" count="2">
            <x v="0"/>
            <x v="2"/>
          </reference>
        </references>
      </pivotArea>
    </format>
    <format dxfId="497">
      <pivotArea dataOnly="0" labelOnly="1" fieldPosition="0">
        <references count="3">
          <reference field="71" count="1" selected="0">
            <x v="116"/>
          </reference>
          <reference field="72" count="1" selected="0">
            <x v="7"/>
          </reference>
          <reference field="74" count="2">
            <x v="0"/>
            <x v="1"/>
          </reference>
        </references>
      </pivotArea>
    </format>
    <format dxfId="496">
      <pivotArea dataOnly="0" labelOnly="1" fieldPosition="0">
        <references count="3">
          <reference field="71" count="1" selected="0">
            <x v="117"/>
          </reference>
          <reference field="72" count="1" selected="0">
            <x v="0"/>
          </reference>
          <reference field="74" count="2">
            <x v="0"/>
            <x v="2"/>
          </reference>
        </references>
      </pivotArea>
    </format>
    <format dxfId="495">
      <pivotArea dataOnly="0" labelOnly="1" fieldPosition="0">
        <references count="3">
          <reference field="71" count="1" selected="0">
            <x v="118"/>
          </reference>
          <reference field="72" count="1" selected="0">
            <x v="6"/>
          </reference>
          <reference field="74" count="1">
            <x v="0"/>
          </reference>
        </references>
      </pivotArea>
    </format>
    <format dxfId="494">
      <pivotArea dataOnly="0" labelOnly="1" fieldPosition="0">
        <references count="3">
          <reference field="71" count="1" selected="0">
            <x v="119"/>
          </reference>
          <reference field="72" count="1" selected="0">
            <x v="1"/>
          </reference>
          <reference field="74" count="1">
            <x v="1"/>
          </reference>
        </references>
      </pivotArea>
    </format>
    <format dxfId="493">
      <pivotArea dataOnly="0" labelOnly="1" fieldPosition="0">
        <references count="3">
          <reference field="71" count="1" selected="0">
            <x v="120"/>
          </reference>
          <reference field="72" count="1" selected="0">
            <x v="3"/>
          </reference>
          <reference field="74" count="2">
            <x v="0"/>
            <x v="2"/>
          </reference>
        </references>
      </pivotArea>
    </format>
    <format dxfId="492">
      <pivotArea dataOnly="0" labelOnly="1" fieldPosition="0">
        <references count="3">
          <reference field="71" count="1" selected="0">
            <x v="122"/>
          </reference>
          <reference field="72" count="1" selected="0">
            <x v="1"/>
          </reference>
          <reference field="74" count="2">
            <x v="0"/>
            <x v="1"/>
          </reference>
        </references>
      </pivotArea>
    </format>
    <format dxfId="491">
      <pivotArea dataOnly="0" labelOnly="1" fieldPosition="0">
        <references count="3">
          <reference field="71" count="1" selected="0">
            <x v="123"/>
          </reference>
          <reference field="72" count="1" selected="0">
            <x v="4"/>
          </reference>
          <reference field="74" count="2">
            <x v="0"/>
            <x v="1"/>
          </reference>
        </references>
      </pivotArea>
    </format>
    <format dxfId="490">
      <pivotArea dataOnly="0" labelOnly="1" fieldPosition="0">
        <references count="4">
          <reference field="8" count="1">
            <x v="1"/>
          </reference>
          <reference field="71" count="1" selected="0">
            <x v="0"/>
          </reference>
          <reference field="72" count="1" selected="0">
            <x v="7"/>
          </reference>
          <reference field="74" count="1" selected="0">
            <x v="0"/>
          </reference>
        </references>
      </pivotArea>
    </format>
    <format dxfId="489">
      <pivotArea dataOnly="0" labelOnly="1" fieldPosition="0">
        <references count="4">
          <reference field="8" count="1">
            <x v="2"/>
          </reference>
          <reference field="71" count="1" selected="0">
            <x v="0"/>
          </reference>
          <reference field="72" count="1" selected="0">
            <x v="7"/>
          </reference>
          <reference field="74" count="1" selected="0">
            <x v="1"/>
          </reference>
        </references>
      </pivotArea>
    </format>
    <format dxfId="488">
      <pivotArea dataOnly="0" labelOnly="1" fieldPosition="0">
        <references count="4">
          <reference field="8" count="1">
            <x v="5"/>
          </reference>
          <reference field="71" count="1" selected="0">
            <x v="1"/>
          </reference>
          <reference field="72" count="1" selected="0">
            <x v="1"/>
          </reference>
          <reference field="74" count="1" selected="0">
            <x v="2"/>
          </reference>
        </references>
      </pivotArea>
    </format>
    <format dxfId="487">
      <pivotArea dataOnly="0" labelOnly="1" fieldPosition="0">
        <references count="4">
          <reference field="8" count="1">
            <x v="3"/>
          </reference>
          <reference field="71" count="1" selected="0">
            <x v="3"/>
          </reference>
          <reference field="72" count="1" selected="0">
            <x v="8"/>
          </reference>
          <reference field="74" count="1" selected="0">
            <x v="0"/>
          </reference>
        </references>
      </pivotArea>
    </format>
    <format dxfId="486">
      <pivotArea dataOnly="0" labelOnly="1" fieldPosition="0">
        <references count="4">
          <reference field="8" count="2">
            <x v="1"/>
            <x v="3"/>
          </reference>
          <reference field="71" count="1" selected="0">
            <x v="4"/>
          </reference>
          <reference field="72" count="1" selected="0">
            <x v="1"/>
          </reference>
          <reference field="74" count="1" selected="0">
            <x v="2"/>
          </reference>
        </references>
      </pivotArea>
    </format>
    <format dxfId="485">
      <pivotArea dataOnly="0" labelOnly="1" fieldPosition="0">
        <references count="4">
          <reference field="8" count="2">
            <x v="1"/>
            <x v="3"/>
          </reference>
          <reference field="71" count="1" selected="0">
            <x v="5"/>
          </reference>
          <reference field="72" count="1" selected="0">
            <x v="1"/>
          </reference>
          <reference field="74" count="1" selected="0">
            <x v="1"/>
          </reference>
        </references>
      </pivotArea>
    </format>
    <format dxfId="484">
      <pivotArea dataOnly="0" labelOnly="1" fieldPosition="0">
        <references count="4">
          <reference field="8" count="1">
            <x v="0"/>
          </reference>
          <reference field="71" count="1" selected="0">
            <x v="6"/>
          </reference>
          <reference field="72" count="1" selected="0">
            <x v="4"/>
          </reference>
          <reference field="74" count="1" selected="0">
            <x v="0"/>
          </reference>
        </references>
      </pivotArea>
    </format>
    <format dxfId="483">
      <pivotArea dataOnly="0" labelOnly="1" fieldPosition="0">
        <references count="4">
          <reference field="8" count="1">
            <x v="1"/>
          </reference>
          <reference field="71" count="1" selected="0">
            <x v="7"/>
          </reference>
          <reference field="72" count="1" selected="0">
            <x v="1"/>
          </reference>
          <reference field="74" count="1" selected="0">
            <x v="0"/>
          </reference>
        </references>
      </pivotArea>
    </format>
    <format dxfId="482">
      <pivotArea dataOnly="0" labelOnly="1" fieldPosition="0">
        <references count="4">
          <reference field="8" count="1">
            <x v="5"/>
          </reference>
          <reference field="71" count="1" selected="0">
            <x v="8"/>
          </reference>
          <reference field="72" count="1" selected="0">
            <x v="5"/>
          </reference>
          <reference field="74" count="1" selected="0">
            <x v="2"/>
          </reference>
        </references>
      </pivotArea>
    </format>
    <format dxfId="481">
      <pivotArea dataOnly="0" labelOnly="1" fieldPosition="0">
        <references count="4">
          <reference field="8" count="2">
            <x v="0"/>
            <x v="1"/>
          </reference>
          <reference field="71" count="1" selected="0">
            <x v="9"/>
          </reference>
          <reference field="72" count="1" selected="0">
            <x v="0"/>
          </reference>
          <reference field="74" count="1" selected="0">
            <x v="0"/>
          </reference>
        </references>
      </pivotArea>
    </format>
    <format dxfId="480">
      <pivotArea dataOnly="0" labelOnly="1" fieldPosition="0">
        <references count="4">
          <reference field="8" count="1">
            <x v="3"/>
          </reference>
          <reference field="71" count="1" selected="0">
            <x v="10"/>
          </reference>
          <reference field="72" count="1" selected="0">
            <x v="7"/>
          </reference>
          <reference field="74" count="1" selected="0">
            <x v="0"/>
          </reference>
        </references>
      </pivotArea>
    </format>
    <format dxfId="479">
      <pivotArea dataOnly="0" labelOnly="1" fieldPosition="0">
        <references count="4">
          <reference field="8" count="1">
            <x v="1"/>
          </reference>
          <reference field="71" count="1" selected="0">
            <x v="11"/>
          </reference>
          <reference field="72" count="1" selected="0">
            <x v="5"/>
          </reference>
          <reference field="74" count="1" selected="0">
            <x v="0"/>
          </reference>
        </references>
      </pivotArea>
    </format>
    <format dxfId="478">
      <pivotArea dataOnly="0" labelOnly="1" fieldPosition="0">
        <references count="4">
          <reference field="8" count="1">
            <x v="5"/>
          </reference>
          <reference field="71" count="1" selected="0">
            <x v="12"/>
          </reference>
          <reference field="72" count="1" selected="0">
            <x v="8"/>
          </reference>
          <reference field="74" count="1" selected="0">
            <x v="0"/>
          </reference>
        </references>
      </pivotArea>
    </format>
    <format dxfId="477">
      <pivotArea dataOnly="0" labelOnly="1" fieldPosition="0">
        <references count="4">
          <reference field="8" count="1">
            <x v="1"/>
          </reference>
          <reference field="71" count="1" selected="0">
            <x v="12"/>
          </reference>
          <reference field="72" count="1" selected="0">
            <x v="8"/>
          </reference>
          <reference field="74" count="1" selected="0">
            <x v="2"/>
          </reference>
        </references>
      </pivotArea>
    </format>
    <format dxfId="476">
      <pivotArea dataOnly="0" labelOnly="1" fieldPosition="0">
        <references count="4">
          <reference field="8" count="1">
            <x v="0"/>
          </reference>
          <reference field="71" count="1" selected="0">
            <x v="16"/>
          </reference>
          <reference field="72" count="1" selected="0">
            <x v="4"/>
          </reference>
          <reference field="74" count="1" selected="0">
            <x v="0"/>
          </reference>
        </references>
      </pivotArea>
    </format>
    <format dxfId="475">
      <pivotArea dataOnly="0" labelOnly="1" fieldPosition="0">
        <references count="4">
          <reference field="8" count="1">
            <x v="1"/>
          </reference>
          <reference field="71" count="1" selected="0">
            <x v="17"/>
          </reference>
          <reference field="72" count="1" selected="0">
            <x v="0"/>
          </reference>
          <reference field="74" count="1" selected="0">
            <x v="0"/>
          </reference>
        </references>
      </pivotArea>
    </format>
    <format dxfId="474">
      <pivotArea dataOnly="0" labelOnly="1" fieldPosition="0">
        <references count="4">
          <reference field="8" count="1">
            <x v="3"/>
          </reference>
          <reference field="71" count="1" selected="0">
            <x v="17"/>
          </reference>
          <reference field="72" count="1" selected="0">
            <x v="0"/>
          </reference>
          <reference field="74" count="1" selected="0">
            <x v="2"/>
          </reference>
        </references>
      </pivotArea>
    </format>
    <format dxfId="473">
      <pivotArea dataOnly="0" labelOnly="1" fieldPosition="0">
        <references count="4">
          <reference field="8" count="1">
            <x v="2"/>
          </reference>
          <reference field="71" count="1" selected="0">
            <x v="18"/>
          </reference>
          <reference field="72" count="1" selected="0">
            <x v="0"/>
          </reference>
          <reference field="74" count="1" selected="0">
            <x v="2"/>
          </reference>
        </references>
      </pivotArea>
    </format>
    <format dxfId="472">
      <pivotArea dataOnly="0" labelOnly="1" fieldPosition="0">
        <references count="4">
          <reference field="8" count="2">
            <x v="0"/>
            <x v="1"/>
          </reference>
          <reference field="71" count="1" selected="0">
            <x v="19"/>
          </reference>
          <reference field="72" count="1" selected="0">
            <x v="0"/>
          </reference>
          <reference field="74" count="1" selected="0">
            <x v="0"/>
          </reference>
        </references>
      </pivotArea>
    </format>
    <format dxfId="471">
      <pivotArea dataOnly="0" labelOnly="1" fieldPosition="0">
        <references count="4">
          <reference field="8" count="1">
            <x v="2"/>
          </reference>
          <reference field="71" count="1" selected="0">
            <x v="19"/>
          </reference>
          <reference field="72" count="1" selected="0">
            <x v="0"/>
          </reference>
          <reference field="74" count="1" selected="0">
            <x v="2"/>
          </reference>
        </references>
      </pivotArea>
    </format>
    <format dxfId="470">
      <pivotArea dataOnly="0" labelOnly="1" fieldPosition="0">
        <references count="4">
          <reference field="8" count="1">
            <x v="1"/>
          </reference>
          <reference field="71" count="1" selected="0">
            <x v="20"/>
          </reference>
          <reference field="72" count="1" selected="0">
            <x v="5"/>
          </reference>
          <reference field="74" count="1" selected="0">
            <x v="0"/>
          </reference>
        </references>
      </pivotArea>
    </format>
    <format dxfId="469">
      <pivotArea dataOnly="0" labelOnly="1" fieldPosition="0">
        <references count="4">
          <reference field="8" count="1">
            <x v="0"/>
          </reference>
          <reference field="71" count="1" selected="0">
            <x v="22"/>
          </reference>
          <reference field="72" count="1" selected="0">
            <x v="0"/>
          </reference>
          <reference field="74" count="1" selected="0">
            <x v="0"/>
          </reference>
        </references>
      </pivotArea>
    </format>
    <format dxfId="468">
      <pivotArea dataOnly="0" labelOnly="1" fieldPosition="0">
        <references count="4">
          <reference field="8" count="1">
            <x v="3"/>
          </reference>
          <reference field="71" count="1" selected="0">
            <x v="22"/>
          </reference>
          <reference field="72" count="1" selected="0">
            <x v="0"/>
          </reference>
          <reference field="74" count="1" selected="0">
            <x v="2"/>
          </reference>
        </references>
      </pivotArea>
    </format>
    <format dxfId="467">
      <pivotArea dataOnly="0" labelOnly="1" fieldPosition="0">
        <references count="4">
          <reference field="8" count="1">
            <x v="1"/>
          </reference>
          <reference field="71" count="1" selected="0">
            <x v="23"/>
          </reference>
          <reference field="72" count="1" selected="0">
            <x v="2"/>
          </reference>
          <reference field="74" count="1" selected="0">
            <x v="0"/>
          </reference>
        </references>
      </pivotArea>
    </format>
    <format dxfId="466">
      <pivotArea dataOnly="0" labelOnly="1" fieldPosition="0">
        <references count="4">
          <reference field="8" count="1">
            <x v="3"/>
          </reference>
          <reference field="71" count="1" selected="0">
            <x v="23"/>
          </reference>
          <reference field="72" count="1" selected="0">
            <x v="2"/>
          </reference>
          <reference field="74" count="1" selected="0">
            <x v="2"/>
          </reference>
        </references>
      </pivotArea>
    </format>
    <format dxfId="465">
      <pivotArea dataOnly="0" labelOnly="1" fieldPosition="0">
        <references count="4">
          <reference field="8" count="1">
            <x v="5"/>
          </reference>
          <reference field="71" count="1" selected="0">
            <x v="24"/>
          </reference>
          <reference field="72" count="1" selected="0">
            <x v="5"/>
          </reference>
          <reference field="74" count="1" selected="0">
            <x v="0"/>
          </reference>
        </references>
      </pivotArea>
    </format>
    <format dxfId="464">
      <pivotArea dataOnly="0" labelOnly="1" fieldPosition="0">
        <references count="4">
          <reference field="8" count="2">
            <x v="0"/>
            <x v="1"/>
          </reference>
          <reference field="71" count="1" selected="0">
            <x v="25"/>
          </reference>
          <reference field="72" count="1" selected="0">
            <x v="2"/>
          </reference>
          <reference field="74" count="1" selected="0">
            <x v="0"/>
          </reference>
        </references>
      </pivotArea>
    </format>
    <format dxfId="463">
      <pivotArea dataOnly="0" labelOnly="1" fieldPosition="0">
        <references count="4">
          <reference field="8" count="1">
            <x v="5"/>
          </reference>
          <reference field="71" count="1" selected="0">
            <x v="26"/>
          </reference>
          <reference field="72" count="1" selected="0">
            <x v="5"/>
          </reference>
          <reference field="74" count="1" selected="0">
            <x v="0"/>
          </reference>
        </references>
      </pivotArea>
    </format>
    <format dxfId="462">
      <pivotArea dataOnly="0" labelOnly="1" fieldPosition="0">
        <references count="4">
          <reference field="8" count="1">
            <x v="3"/>
          </reference>
          <reference field="71" count="1" selected="0">
            <x v="27"/>
          </reference>
          <reference field="72" count="1" selected="0">
            <x v="6"/>
          </reference>
          <reference field="74" count="1" selected="0">
            <x v="0"/>
          </reference>
        </references>
      </pivotArea>
    </format>
    <format dxfId="461">
      <pivotArea dataOnly="0" labelOnly="1" fieldPosition="0">
        <references count="4">
          <reference field="8" count="1">
            <x v="1"/>
          </reference>
          <reference field="71" count="1" selected="0">
            <x v="28"/>
          </reference>
          <reference field="72" count="1" selected="0">
            <x v="5"/>
          </reference>
          <reference field="74" count="1" selected="0">
            <x v="0"/>
          </reference>
        </references>
      </pivotArea>
    </format>
    <format dxfId="460">
      <pivotArea dataOnly="0" labelOnly="1" fieldPosition="0">
        <references count="4">
          <reference field="8" count="1">
            <x v="5"/>
          </reference>
          <reference field="71" count="1" selected="0">
            <x v="28"/>
          </reference>
          <reference field="72" count="1" selected="0">
            <x v="5"/>
          </reference>
          <reference field="74" count="1" selected="0">
            <x v="1"/>
          </reference>
        </references>
      </pivotArea>
    </format>
    <format dxfId="459">
      <pivotArea dataOnly="0" labelOnly="1" fieldPosition="0">
        <references count="4">
          <reference field="8" count="1">
            <x v="1"/>
          </reference>
          <reference field="71" count="1" selected="0">
            <x v="29"/>
          </reference>
          <reference field="72" count="1" selected="0">
            <x v="5"/>
          </reference>
          <reference field="74" count="1" selected="0">
            <x v="0"/>
          </reference>
        </references>
      </pivotArea>
    </format>
    <format dxfId="458">
      <pivotArea dataOnly="0" labelOnly="1" fieldPosition="0">
        <references count="4">
          <reference field="8" count="1">
            <x v="6"/>
          </reference>
          <reference field="71" count="1" selected="0">
            <x v="30"/>
          </reference>
          <reference field="72" count="1" selected="0">
            <x v="6"/>
          </reference>
          <reference field="74" count="1" selected="0">
            <x v="0"/>
          </reference>
        </references>
      </pivotArea>
    </format>
    <format dxfId="457">
      <pivotArea dataOnly="0" labelOnly="1" fieldPosition="0">
        <references count="4">
          <reference field="8" count="1">
            <x v="3"/>
          </reference>
          <reference field="71" count="1" selected="0">
            <x v="31"/>
          </reference>
          <reference field="72" count="1" selected="0">
            <x v="5"/>
          </reference>
          <reference field="74" count="1" selected="0">
            <x v="0"/>
          </reference>
        </references>
      </pivotArea>
    </format>
    <format dxfId="456">
      <pivotArea dataOnly="0" labelOnly="1" fieldPosition="0">
        <references count="4">
          <reference field="8" count="1">
            <x v="4"/>
          </reference>
          <reference field="71" count="1" selected="0">
            <x v="31"/>
          </reference>
          <reference field="72" count="1" selected="0">
            <x v="5"/>
          </reference>
          <reference field="74" count="1" selected="0">
            <x v="1"/>
          </reference>
        </references>
      </pivotArea>
    </format>
    <format dxfId="455">
      <pivotArea dataOnly="0" labelOnly="1" fieldPosition="0">
        <references count="4">
          <reference field="8" count="2">
            <x v="1"/>
            <x v="2"/>
          </reference>
          <reference field="71" count="1" selected="0">
            <x v="32"/>
          </reference>
          <reference field="72" count="1" selected="0">
            <x v="6"/>
          </reference>
          <reference field="74" count="1" selected="0">
            <x v="0"/>
          </reference>
        </references>
      </pivotArea>
    </format>
    <format dxfId="454">
      <pivotArea dataOnly="0" labelOnly="1" fieldPosition="0">
        <references count="4">
          <reference field="8" count="1">
            <x v="0"/>
          </reference>
          <reference field="71" count="1" selected="0">
            <x v="34"/>
          </reference>
          <reference field="72" count="1" selected="0">
            <x v="3"/>
          </reference>
          <reference field="74" count="1" selected="0">
            <x v="0"/>
          </reference>
        </references>
      </pivotArea>
    </format>
    <format dxfId="453">
      <pivotArea dataOnly="0" labelOnly="1" fieldPosition="0">
        <references count="4">
          <reference field="8" count="1">
            <x v="1"/>
          </reference>
          <reference field="71" count="1" selected="0">
            <x v="35"/>
          </reference>
          <reference field="72" count="1" selected="0">
            <x v="0"/>
          </reference>
          <reference field="74" count="1" selected="0">
            <x v="1"/>
          </reference>
        </references>
      </pivotArea>
    </format>
    <format dxfId="452">
      <pivotArea dataOnly="0" labelOnly="1" fieldPosition="0">
        <references count="4">
          <reference field="8" count="1">
            <x v="3"/>
          </reference>
          <reference field="71" count="1" selected="0">
            <x v="38"/>
          </reference>
          <reference field="72" count="1" selected="0">
            <x v="2"/>
          </reference>
          <reference field="74" count="1" selected="0">
            <x v="0"/>
          </reference>
        </references>
      </pivotArea>
    </format>
    <format dxfId="451">
      <pivotArea dataOnly="0" labelOnly="1" fieldPosition="0">
        <references count="4">
          <reference field="8" count="1">
            <x v="0"/>
          </reference>
          <reference field="71" count="1" selected="0">
            <x v="39"/>
          </reference>
          <reference field="72" count="1" selected="0">
            <x v="5"/>
          </reference>
          <reference field="74" count="1" selected="0">
            <x v="0"/>
          </reference>
        </references>
      </pivotArea>
    </format>
    <format dxfId="450">
      <pivotArea dataOnly="0" labelOnly="1" fieldPosition="0">
        <references count="4">
          <reference field="8" count="1">
            <x v="1"/>
          </reference>
          <reference field="71" count="1" selected="0">
            <x v="40"/>
          </reference>
          <reference field="72" count="1" selected="0">
            <x v="9"/>
          </reference>
          <reference field="74" count="1" selected="0">
            <x v="0"/>
          </reference>
        </references>
      </pivotArea>
    </format>
    <format dxfId="449">
      <pivotArea dataOnly="0" labelOnly="1" fieldPosition="0">
        <references count="4">
          <reference field="8" count="1">
            <x v="2"/>
          </reference>
          <reference field="71" count="1" selected="0">
            <x v="40"/>
          </reference>
          <reference field="72" count="1" selected="0">
            <x v="9"/>
          </reference>
          <reference field="74" count="1" selected="0">
            <x v="1"/>
          </reference>
        </references>
      </pivotArea>
    </format>
    <format dxfId="448">
      <pivotArea dataOnly="0" labelOnly="1" fieldPosition="0">
        <references count="4">
          <reference field="8" count="1">
            <x v="1"/>
          </reference>
          <reference field="71" count="1" selected="0">
            <x v="41"/>
          </reference>
          <reference field="72" count="1" selected="0">
            <x v="9"/>
          </reference>
          <reference field="74" count="1" selected="0">
            <x v="0"/>
          </reference>
        </references>
      </pivotArea>
    </format>
    <format dxfId="447">
      <pivotArea dataOnly="0" labelOnly="1" fieldPosition="0">
        <references count="4">
          <reference field="8" count="2">
            <x v="0"/>
            <x v="4"/>
          </reference>
          <reference field="71" count="1" selected="0">
            <x v="45"/>
          </reference>
          <reference field="72" count="1" selected="0">
            <x v="4"/>
          </reference>
          <reference field="74" count="1" selected="0">
            <x v="0"/>
          </reference>
        </references>
      </pivotArea>
    </format>
    <format dxfId="446">
      <pivotArea dataOnly="0" labelOnly="1" fieldPosition="0">
        <references count="4">
          <reference field="8" count="1">
            <x v="1"/>
          </reference>
          <reference field="71" count="1" selected="0">
            <x v="46"/>
          </reference>
          <reference field="72" count="1" selected="0">
            <x v="4"/>
          </reference>
          <reference field="74" count="1" selected="0">
            <x v="0"/>
          </reference>
        </references>
      </pivotArea>
    </format>
    <format dxfId="445">
      <pivotArea dataOnly="0" labelOnly="1" fieldPosition="0">
        <references count="4">
          <reference field="8" count="1">
            <x v="0"/>
          </reference>
          <reference field="71" count="1" selected="0">
            <x v="46"/>
          </reference>
          <reference field="72" count="1" selected="0">
            <x v="4"/>
          </reference>
          <reference field="74" count="1" selected="0">
            <x v="2"/>
          </reference>
        </references>
      </pivotArea>
    </format>
    <format dxfId="444">
      <pivotArea dataOnly="0" labelOnly="1" fieldPosition="0">
        <references count="4">
          <reference field="8" count="1">
            <x v="1"/>
          </reference>
          <reference field="71" count="1" selected="0">
            <x v="47"/>
          </reference>
          <reference field="72" count="1" selected="0">
            <x v="7"/>
          </reference>
          <reference field="74" count="1" selected="0">
            <x v="0"/>
          </reference>
        </references>
      </pivotArea>
    </format>
    <format dxfId="443">
      <pivotArea dataOnly="0" labelOnly="1" fieldPosition="0">
        <references count="4">
          <reference field="8" count="1">
            <x v="3"/>
          </reference>
          <reference field="71" count="1" selected="0">
            <x v="49"/>
          </reference>
          <reference field="72" count="1" selected="0">
            <x v="1"/>
          </reference>
          <reference field="74" count="1" selected="0">
            <x v="0"/>
          </reference>
        </references>
      </pivotArea>
    </format>
    <format dxfId="442">
      <pivotArea dataOnly="0" labelOnly="1" fieldPosition="0">
        <references count="4">
          <reference field="8" count="1">
            <x v="4"/>
          </reference>
          <reference field="71" count="1" selected="0">
            <x v="49"/>
          </reference>
          <reference field="72" count="1" selected="0">
            <x v="1"/>
          </reference>
          <reference field="74" count="1" selected="0">
            <x v="1"/>
          </reference>
        </references>
      </pivotArea>
    </format>
    <format dxfId="441">
      <pivotArea dataOnly="0" labelOnly="1" fieldPosition="0">
        <references count="4">
          <reference field="8" count="1">
            <x v="0"/>
          </reference>
          <reference field="71" count="1" selected="0">
            <x v="50"/>
          </reference>
          <reference field="72" count="1" selected="0">
            <x v="3"/>
          </reference>
          <reference field="74" count="1" selected="0">
            <x v="0"/>
          </reference>
        </references>
      </pivotArea>
    </format>
    <format dxfId="440">
      <pivotArea dataOnly="0" labelOnly="1" fieldPosition="0">
        <references count="4">
          <reference field="8" count="1">
            <x v="3"/>
          </reference>
          <reference field="71" count="1" selected="0">
            <x v="51"/>
          </reference>
          <reference field="72" count="1" selected="0">
            <x v="7"/>
          </reference>
          <reference field="74" count="1" selected="0">
            <x v="0"/>
          </reference>
        </references>
      </pivotArea>
    </format>
    <format dxfId="439">
      <pivotArea dataOnly="0" labelOnly="1" fieldPosition="0">
        <references count="4">
          <reference field="8" count="1">
            <x v="5"/>
          </reference>
          <reference field="71" count="1" selected="0">
            <x v="52"/>
          </reference>
          <reference field="72" count="1" selected="0">
            <x v="1"/>
          </reference>
          <reference field="74" count="1" selected="0">
            <x v="0"/>
          </reference>
        </references>
      </pivotArea>
    </format>
    <format dxfId="438">
      <pivotArea dataOnly="0" labelOnly="1" fieldPosition="0">
        <references count="4">
          <reference field="8" count="1">
            <x v="1"/>
          </reference>
          <reference field="71" count="1" selected="0">
            <x v="52"/>
          </reference>
          <reference field="72" count="1" selected="0">
            <x v="1"/>
          </reference>
          <reference field="74" count="1" selected="0">
            <x v="1"/>
          </reference>
        </references>
      </pivotArea>
    </format>
    <format dxfId="437">
      <pivotArea dataOnly="0" labelOnly="1" fieldPosition="0">
        <references count="4">
          <reference field="8" count="1">
            <x v="3"/>
          </reference>
          <reference field="71" count="1" selected="0">
            <x v="54"/>
          </reference>
          <reference field="72" count="1" selected="0">
            <x v="7"/>
          </reference>
          <reference field="74" count="1" selected="0">
            <x v="0"/>
          </reference>
        </references>
      </pivotArea>
    </format>
    <format dxfId="436">
      <pivotArea dataOnly="0" labelOnly="1" fieldPosition="0">
        <references count="4">
          <reference field="8" count="1">
            <x v="1"/>
          </reference>
          <reference field="71" count="1" selected="0">
            <x v="55"/>
          </reference>
          <reference field="72" count="1" selected="0">
            <x v="8"/>
          </reference>
          <reference field="74" count="1" selected="0">
            <x v="2"/>
          </reference>
        </references>
      </pivotArea>
    </format>
    <format dxfId="435">
      <pivotArea dataOnly="0" labelOnly="1" fieldPosition="0">
        <references count="4">
          <reference field="8" count="1">
            <x v="2"/>
          </reference>
          <reference field="71" count="1" selected="0">
            <x v="56"/>
          </reference>
          <reference field="72" count="1" selected="0">
            <x v="9"/>
          </reference>
          <reference field="74" count="1" selected="0">
            <x v="2"/>
          </reference>
        </references>
      </pivotArea>
    </format>
    <format dxfId="434">
      <pivotArea dataOnly="0" labelOnly="1" fieldPosition="0">
        <references count="4">
          <reference field="8" count="2">
            <x v="0"/>
            <x v="1"/>
          </reference>
          <reference field="71" count="1" selected="0">
            <x v="57"/>
          </reference>
          <reference field="72" count="1" selected="0">
            <x v="8"/>
          </reference>
          <reference field="74" count="1" selected="0">
            <x v="0"/>
          </reference>
        </references>
      </pivotArea>
    </format>
    <format dxfId="433">
      <pivotArea dataOnly="0" labelOnly="1" fieldPosition="0">
        <references count="4">
          <reference field="8" count="1">
            <x v="0"/>
          </reference>
          <reference field="71" count="1" selected="0">
            <x v="58"/>
          </reference>
          <reference field="72" count="1" selected="0">
            <x v="8"/>
          </reference>
          <reference field="74" count="1" selected="0">
            <x v="0"/>
          </reference>
        </references>
      </pivotArea>
    </format>
    <format dxfId="432">
      <pivotArea dataOnly="0" labelOnly="1" fieldPosition="0">
        <references count="4">
          <reference field="8" count="1">
            <x v="3"/>
          </reference>
          <reference field="71" count="1" selected="0">
            <x v="58"/>
          </reference>
          <reference field="72" count="1" selected="0">
            <x v="8"/>
          </reference>
          <reference field="74" count="1" selected="0">
            <x v="2"/>
          </reference>
        </references>
      </pivotArea>
    </format>
    <format dxfId="431">
      <pivotArea dataOnly="0" labelOnly="1" fieldPosition="0">
        <references count="4">
          <reference field="8" count="1">
            <x v="5"/>
          </reference>
          <reference field="71" count="1" selected="0">
            <x v="59"/>
          </reference>
          <reference field="72" count="1" selected="0">
            <x v="7"/>
          </reference>
          <reference field="74" count="1" selected="0">
            <x v="0"/>
          </reference>
        </references>
      </pivotArea>
    </format>
    <format dxfId="430">
      <pivotArea dataOnly="0" labelOnly="1" fieldPosition="0">
        <references count="4">
          <reference field="8" count="1">
            <x v="2"/>
          </reference>
          <reference field="71" count="1" selected="0">
            <x v="60"/>
          </reference>
          <reference field="72" count="1" selected="0">
            <x v="9"/>
          </reference>
          <reference field="74" count="1" selected="0">
            <x v="0"/>
          </reference>
        </references>
      </pivotArea>
    </format>
    <format dxfId="429">
      <pivotArea dataOnly="0" labelOnly="1" fieldPosition="0">
        <references count="4">
          <reference field="8" count="1">
            <x v="1"/>
          </reference>
          <reference field="71" count="1" selected="0">
            <x v="60"/>
          </reference>
          <reference field="72" count="1" selected="0">
            <x v="9"/>
          </reference>
          <reference field="74" count="1" selected="0">
            <x v="2"/>
          </reference>
        </references>
      </pivotArea>
    </format>
    <format dxfId="428">
      <pivotArea dataOnly="0" labelOnly="1" fieldPosition="0">
        <references count="4">
          <reference field="8" count="2">
            <x v="0"/>
            <x v="2"/>
          </reference>
          <reference field="71" count="1" selected="0">
            <x v="61"/>
          </reference>
          <reference field="72" count="1" selected="0">
            <x v="6"/>
          </reference>
          <reference field="74" count="1" selected="0">
            <x v="0"/>
          </reference>
        </references>
      </pivotArea>
    </format>
    <format dxfId="427">
      <pivotArea dataOnly="0" labelOnly="1" fieldPosition="0">
        <references count="4">
          <reference field="8" count="1">
            <x v="3"/>
          </reference>
          <reference field="71" count="1" selected="0">
            <x v="62"/>
          </reference>
          <reference field="72" count="1" selected="0">
            <x v="8"/>
          </reference>
          <reference field="74" count="1" selected="0">
            <x v="0"/>
          </reference>
        </references>
      </pivotArea>
    </format>
    <format dxfId="426">
      <pivotArea dataOnly="0" labelOnly="1" fieldPosition="0">
        <references count="4">
          <reference field="8" count="1">
            <x v="1"/>
          </reference>
          <reference field="71" count="1" selected="0">
            <x v="63"/>
          </reference>
          <reference field="72" count="1" selected="0">
            <x v="1"/>
          </reference>
          <reference field="74" count="1" selected="0">
            <x v="0"/>
          </reference>
        </references>
      </pivotArea>
    </format>
    <format dxfId="425">
      <pivotArea dataOnly="0" labelOnly="1" fieldPosition="0">
        <references count="4">
          <reference field="8" count="1">
            <x v="3"/>
          </reference>
          <reference field="71" count="1" selected="0">
            <x v="64"/>
          </reference>
          <reference field="72" count="1" selected="0">
            <x v="7"/>
          </reference>
          <reference field="74" count="1" selected="0">
            <x v="1"/>
          </reference>
        </references>
      </pivotArea>
    </format>
    <format dxfId="424">
      <pivotArea dataOnly="0" labelOnly="1" fieldPosition="0">
        <references count="4">
          <reference field="8" count="1">
            <x v="6"/>
          </reference>
          <reference field="71" count="1" selected="0">
            <x v="65"/>
          </reference>
          <reference field="72" count="1" selected="0">
            <x v="1"/>
          </reference>
          <reference field="74" count="1" selected="0">
            <x v="0"/>
          </reference>
        </references>
      </pivotArea>
    </format>
    <format dxfId="423">
      <pivotArea dataOnly="0" labelOnly="1" fieldPosition="0">
        <references count="4">
          <reference field="8" count="1">
            <x v="4"/>
          </reference>
          <reference field="71" count="1" selected="0">
            <x v="66"/>
          </reference>
          <reference field="72" count="1" selected="0">
            <x v="6"/>
          </reference>
          <reference field="74" count="1" selected="0">
            <x v="0"/>
          </reference>
        </references>
      </pivotArea>
    </format>
    <format dxfId="422">
      <pivotArea dataOnly="0" labelOnly="1" fieldPosition="0">
        <references count="4">
          <reference field="8" count="2">
            <x v="0"/>
            <x v="1"/>
          </reference>
          <reference field="71" count="1" selected="0">
            <x v="67"/>
          </reference>
          <reference field="72" count="1" selected="0">
            <x v="3"/>
          </reference>
          <reference field="74" count="1" selected="0">
            <x v="0"/>
          </reference>
        </references>
      </pivotArea>
    </format>
    <format dxfId="421">
      <pivotArea dataOnly="0" labelOnly="1" fieldPosition="0">
        <references count="4">
          <reference field="8" count="1">
            <x v="0"/>
          </reference>
          <reference field="71" count="1" selected="0">
            <x v="67"/>
          </reference>
          <reference field="72" count="1" selected="0">
            <x v="3"/>
          </reference>
          <reference field="74" count="1" selected="0">
            <x v="2"/>
          </reference>
        </references>
      </pivotArea>
    </format>
    <format dxfId="420">
      <pivotArea dataOnly="0" labelOnly="1" fieldPosition="0">
        <references count="4">
          <reference field="8" count="1">
            <x v="1"/>
          </reference>
          <reference field="71" count="1" selected="0">
            <x v="70"/>
          </reference>
          <reference field="72" count="1" selected="0">
            <x v="5"/>
          </reference>
          <reference field="74" count="1" selected="0">
            <x v="2"/>
          </reference>
        </references>
      </pivotArea>
    </format>
    <format dxfId="419">
      <pivotArea dataOnly="0" labelOnly="1" fieldPosition="0">
        <references count="4">
          <reference field="8" count="1">
            <x v="0"/>
          </reference>
          <reference field="71" count="1" selected="0">
            <x v="71"/>
          </reference>
          <reference field="72" count="1" selected="0">
            <x v="4"/>
          </reference>
          <reference field="74" count="1" selected="0">
            <x v="0"/>
          </reference>
        </references>
      </pivotArea>
    </format>
    <format dxfId="418">
      <pivotArea dataOnly="0" labelOnly="1" fieldPosition="0">
        <references count="4">
          <reference field="8" count="1">
            <x v="2"/>
          </reference>
          <reference field="71" count="1" selected="0">
            <x v="80"/>
          </reference>
          <reference field="72" count="1" selected="0">
            <x v="6"/>
          </reference>
          <reference field="74" count="1" selected="0">
            <x v="0"/>
          </reference>
        </references>
      </pivotArea>
    </format>
    <format dxfId="417">
      <pivotArea dataOnly="0" labelOnly="1" fieldPosition="0">
        <references count="4">
          <reference field="8" count="2">
            <x v="0"/>
            <x v="1"/>
          </reference>
          <reference field="71" count="1" selected="0">
            <x v="80"/>
          </reference>
          <reference field="72" count="1" selected="0">
            <x v="6"/>
          </reference>
          <reference field="74" count="1" selected="0">
            <x v="1"/>
          </reference>
        </references>
      </pivotArea>
    </format>
    <format dxfId="416">
      <pivotArea dataOnly="0" labelOnly="1" fieldPosition="0">
        <references count="4">
          <reference field="8" count="1">
            <x v="0"/>
          </reference>
          <reference field="71" count="1" selected="0">
            <x v="88"/>
          </reference>
          <reference field="72" count="1" selected="0">
            <x v="4"/>
          </reference>
          <reference field="74" count="1" selected="0">
            <x v="2"/>
          </reference>
        </references>
      </pivotArea>
    </format>
    <format dxfId="415">
      <pivotArea dataOnly="0" labelOnly="1" fieldPosition="0">
        <references count="4">
          <reference field="8" count="1">
            <x v="3"/>
          </reference>
          <reference field="71" count="1" selected="0">
            <x v="89"/>
          </reference>
          <reference field="72" count="1" selected="0">
            <x v="8"/>
          </reference>
          <reference field="74" count="1" selected="0">
            <x v="0"/>
          </reference>
        </references>
      </pivotArea>
    </format>
    <format dxfId="414">
      <pivotArea dataOnly="0" labelOnly="1" fieldPosition="0">
        <references count="4">
          <reference field="8" count="1">
            <x v="0"/>
          </reference>
          <reference field="71" count="1" selected="0">
            <x v="90"/>
          </reference>
          <reference field="72" count="1" selected="0">
            <x v="7"/>
          </reference>
          <reference field="74" count="1" selected="0">
            <x v="0"/>
          </reference>
        </references>
      </pivotArea>
    </format>
    <format dxfId="413">
      <pivotArea dataOnly="0" labelOnly="1" fieldPosition="0">
        <references count="4">
          <reference field="8" count="1">
            <x v="1"/>
          </reference>
          <reference field="71" count="1" selected="0">
            <x v="91"/>
          </reference>
          <reference field="72" count="1" selected="0">
            <x v="5"/>
          </reference>
          <reference field="74" count="1" selected="0">
            <x v="0"/>
          </reference>
        </references>
      </pivotArea>
    </format>
    <format dxfId="412">
      <pivotArea dataOnly="0" labelOnly="1" fieldPosition="0">
        <references count="4">
          <reference field="8" count="2">
            <x v="0"/>
            <x v="1"/>
          </reference>
          <reference field="71" count="1" selected="0">
            <x v="92"/>
          </reference>
          <reference field="72" count="1" selected="0">
            <x v="9"/>
          </reference>
          <reference field="74" count="1" selected="0">
            <x v="0"/>
          </reference>
        </references>
      </pivotArea>
    </format>
    <format dxfId="411">
      <pivotArea dataOnly="0" labelOnly="1" fieldPosition="0">
        <references count="4">
          <reference field="8" count="1">
            <x v="2"/>
          </reference>
          <reference field="71" count="1" selected="0">
            <x v="92"/>
          </reference>
          <reference field="72" count="1" selected="0">
            <x v="9"/>
          </reference>
          <reference field="74" count="1" selected="0">
            <x v="1"/>
          </reference>
        </references>
      </pivotArea>
    </format>
    <format dxfId="410">
      <pivotArea dataOnly="0" labelOnly="1" fieldPosition="0">
        <references count="4">
          <reference field="8" count="2">
            <x v="0"/>
            <x v="1"/>
          </reference>
          <reference field="71" count="1" selected="0">
            <x v="93"/>
          </reference>
          <reference field="72" count="1" selected="0">
            <x v="2"/>
          </reference>
          <reference field="74" count="1" selected="0">
            <x v="0"/>
          </reference>
        </references>
      </pivotArea>
    </format>
    <format dxfId="409">
      <pivotArea dataOnly="0" labelOnly="1" fieldPosition="0">
        <references count="4">
          <reference field="8" count="1">
            <x v="0"/>
          </reference>
          <reference field="71" count="1" selected="0">
            <x v="94"/>
          </reference>
          <reference field="72" count="1" selected="0">
            <x v="4"/>
          </reference>
          <reference field="74" count="1" selected="0">
            <x v="1"/>
          </reference>
        </references>
      </pivotArea>
    </format>
    <format dxfId="408">
      <pivotArea dataOnly="0" labelOnly="1" fieldPosition="0">
        <references count="4">
          <reference field="8" count="1">
            <x v="5"/>
          </reference>
          <reference field="71" count="1" selected="0">
            <x v="95"/>
          </reference>
          <reference field="72" count="1" selected="0">
            <x v="5"/>
          </reference>
          <reference field="74" count="1" selected="0">
            <x v="2"/>
          </reference>
        </references>
      </pivotArea>
    </format>
    <format dxfId="407">
      <pivotArea dataOnly="0" labelOnly="1" fieldPosition="0">
        <references count="4">
          <reference field="8" count="1">
            <x v="1"/>
          </reference>
          <reference field="71" count="1" selected="0">
            <x v="96"/>
          </reference>
          <reference field="72" count="1" selected="0">
            <x v="7"/>
          </reference>
          <reference field="74" count="1" selected="0">
            <x v="0"/>
          </reference>
        </references>
      </pivotArea>
    </format>
    <format dxfId="406">
      <pivotArea dataOnly="0" labelOnly="1" fieldPosition="0">
        <references count="4">
          <reference field="8" count="1">
            <x v="3"/>
          </reference>
          <reference field="71" count="1" selected="0">
            <x v="96"/>
          </reference>
          <reference field="72" count="1" selected="0">
            <x v="7"/>
          </reference>
          <reference field="74" count="1" selected="0">
            <x v="2"/>
          </reference>
        </references>
      </pivotArea>
    </format>
    <format dxfId="405">
      <pivotArea dataOnly="0" labelOnly="1" fieldPosition="0">
        <references count="4">
          <reference field="8" count="1">
            <x v="1"/>
          </reference>
          <reference field="71" count="1" selected="0">
            <x v="97"/>
          </reference>
          <reference field="72" count="1" selected="0">
            <x v="5"/>
          </reference>
          <reference field="74" count="1" selected="0">
            <x v="0"/>
          </reference>
        </references>
      </pivotArea>
    </format>
    <format dxfId="404">
      <pivotArea dataOnly="0" labelOnly="1" fieldPosition="0">
        <references count="4">
          <reference field="8" count="1">
            <x v="5"/>
          </reference>
          <reference field="71" count="1" selected="0">
            <x v="97"/>
          </reference>
          <reference field="72" count="1" selected="0">
            <x v="5"/>
          </reference>
          <reference field="74" count="1" selected="0">
            <x v="1"/>
          </reference>
        </references>
      </pivotArea>
    </format>
    <format dxfId="403">
      <pivotArea dataOnly="0" labelOnly="1" fieldPosition="0">
        <references count="4">
          <reference field="8" count="1">
            <x v="1"/>
          </reference>
          <reference field="71" count="1" selected="0">
            <x v="98"/>
          </reference>
          <reference field="72" count="1" selected="0">
            <x v="5"/>
          </reference>
          <reference field="74" count="1" selected="0">
            <x v="0"/>
          </reference>
        </references>
      </pivotArea>
    </format>
    <format dxfId="402">
      <pivotArea dataOnly="0" labelOnly="1" fieldPosition="0">
        <references count="4">
          <reference field="8" count="2">
            <x v="0"/>
            <x v="1"/>
          </reference>
          <reference field="71" count="1" selected="0">
            <x v="99"/>
          </reference>
          <reference field="72" count="1" selected="0">
            <x v="4"/>
          </reference>
          <reference field="74" count="1" selected="0">
            <x v="0"/>
          </reference>
        </references>
      </pivotArea>
    </format>
    <format dxfId="401">
      <pivotArea dataOnly="0" labelOnly="1" fieldPosition="0">
        <references count="4">
          <reference field="8" count="1">
            <x v="0"/>
          </reference>
          <reference field="71" count="1" selected="0">
            <x v="99"/>
          </reference>
          <reference field="72" count="1" selected="0">
            <x v="4"/>
          </reference>
          <reference field="74" count="1" selected="0">
            <x v="1"/>
          </reference>
        </references>
      </pivotArea>
    </format>
    <format dxfId="400">
      <pivotArea dataOnly="0" labelOnly="1" fieldPosition="0">
        <references count="4">
          <reference field="8" count="1">
            <x v="5"/>
          </reference>
          <reference field="71" count="1" selected="0">
            <x v="100"/>
          </reference>
          <reference field="72" count="1" selected="0">
            <x v="1"/>
          </reference>
          <reference field="74" count="1" selected="0">
            <x v="1"/>
          </reference>
        </references>
      </pivotArea>
    </format>
    <format dxfId="399">
      <pivotArea dataOnly="0" labelOnly="1" fieldPosition="0">
        <references count="4">
          <reference field="8" count="1">
            <x v="4"/>
          </reference>
          <reference field="71" count="1" selected="0">
            <x v="101"/>
          </reference>
          <reference field="72" count="1" selected="0">
            <x v="8"/>
          </reference>
          <reference field="74" count="1" selected="0">
            <x v="0"/>
          </reference>
        </references>
      </pivotArea>
    </format>
    <format dxfId="398">
      <pivotArea dataOnly="0" labelOnly="1" fieldPosition="0">
        <references count="4">
          <reference field="8" count="1">
            <x v="3"/>
          </reference>
          <reference field="71" count="1" selected="0">
            <x v="102"/>
          </reference>
          <reference field="72" count="1" selected="0">
            <x v="0"/>
          </reference>
          <reference field="74" count="1" selected="0">
            <x v="0"/>
          </reference>
        </references>
      </pivotArea>
    </format>
    <format dxfId="397">
      <pivotArea dataOnly="0" labelOnly="1" fieldPosition="0">
        <references count="4">
          <reference field="8" count="1">
            <x v="1"/>
          </reference>
          <reference field="71" count="1" selected="0">
            <x v="103"/>
          </reference>
          <reference field="72" count="1" selected="0">
            <x v="9"/>
          </reference>
          <reference field="74" count="1" selected="0">
            <x v="0"/>
          </reference>
        </references>
      </pivotArea>
    </format>
    <format dxfId="396">
      <pivotArea dataOnly="0" labelOnly="1" fieldPosition="0">
        <references count="4">
          <reference field="8" count="1">
            <x v="0"/>
          </reference>
          <reference field="71" count="1" selected="0">
            <x v="103"/>
          </reference>
          <reference field="72" count="1" selected="0">
            <x v="9"/>
          </reference>
          <reference field="74" count="1" selected="0">
            <x v="1"/>
          </reference>
        </references>
      </pivotArea>
    </format>
    <format dxfId="395">
      <pivotArea dataOnly="0" labelOnly="1" fieldPosition="0">
        <references count="4">
          <reference field="8" count="1">
            <x v="6"/>
          </reference>
          <reference field="71" count="1" selected="0">
            <x v="104"/>
          </reference>
          <reference field="72" count="1" selected="0">
            <x v="1"/>
          </reference>
          <reference field="74" count="1" selected="0">
            <x v="0"/>
          </reference>
        </references>
      </pivotArea>
    </format>
    <format dxfId="394">
      <pivotArea dataOnly="0" labelOnly="1" fieldPosition="0">
        <references count="4">
          <reference field="8" count="2">
            <x v="1"/>
            <x v="2"/>
          </reference>
          <reference field="71" count="1" selected="0">
            <x v="105"/>
          </reference>
          <reference field="72" count="1" selected="0">
            <x v="9"/>
          </reference>
          <reference field="74" count="1" selected="0">
            <x v="0"/>
          </reference>
        </references>
      </pivotArea>
    </format>
    <format dxfId="393">
      <pivotArea dataOnly="0" labelOnly="1" fieldPosition="0">
        <references count="4">
          <reference field="8" count="1">
            <x v="0"/>
          </reference>
          <reference field="71" count="1" selected="0">
            <x v="108"/>
          </reference>
          <reference field="72" count="1" selected="0">
            <x v="2"/>
          </reference>
          <reference field="74" count="1" selected="0">
            <x v="2"/>
          </reference>
        </references>
      </pivotArea>
    </format>
    <format dxfId="392">
      <pivotArea dataOnly="0" labelOnly="1" fieldPosition="0">
        <references count="4">
          <reference field="8" count="1">
            <x v="2"/>
          </reference>
          <reference field="71" count="1" selected="0">
            <x v="109"/>
          </reference>
          <reference field="72" count="1" selected="0">
            <x v="6"/>
          </reference>
          <reference field="74" count="1" selected="0">
            <x v="0"/>
          </reference>
        </references>
      </pivotArea>
    </format>
    <format dxfId="391">
      <pivotArea dataOnly="0" labelOnly="1" fieldPosition="0">
        <references count="4">
          <reference field="8" count="2">
            <x v="3"/>
            <x v="5"/>
          </reference>
          <reference field="71" count="1" selected="0">
            <x v="110"/>
          </reference>
          <reference field="72" count="1" selected="0">
            <x v="7"/>
          </reference>
          <reference field="74" count="1" selected="0">
            <x v="0"/>
          </reference>
        </references>
      </pivotArea>
    </format>
    <format dxfId="390">
      <pivotArea dataOnly="0" labelOnly="1" fieldPosition="0">
        <references count="4">
          <reference field="8" count="1">
            <x v="1"/>
          </reference>
          <reference field="71" count="1" selected="0">
            <x v="110"/>
          </reference>
          <reference field="72" count="1" selected="0">
            <x v="7"/>
          </reference>
          <reference field="74" count="1" selected="0">
            <x v="1"/>
          </reference>
        </references>
      </pivotArea>
    </format>
    <format dxfId="389">
      <pivotArea dataOnly="0" labelOnly="1" fieldPosition="0">
        <references count="4">
          <reference field="8" count="1">
            <x v="5"/>
          </reference>
          <reference field="71" count="1" selected="0">
            <x v="112"/>
          </reference>
          <reference field="72" count="1" selected="0">
            <x v="5"/>
          </reference>
          <reference field="74" count="1" selected="0">
            <x v="2"/>
          </reference>
        </references>
      </pivotArea>
    </format>
    <format dxfId="388">
      <pivotArea dataOnly="0" labelOnly="1" fieldPosition="0">
        <references count="4">
          <reference field="8" count="1">
            <x v="0"/>
          </reference>
          <reference field="71" count="1" selected="0">
            <x v="114"/>
          </reference>
          <reference field="72" count="1" selected="0">
            <x v="3"/>
          </reference>
          <reference field="74" count="1" selected="0">
            <x v="0"/>
          </reference>
        </references>
      </pivotArea>
    </format>
    <format dxfId="387">
      <pivotArea dataOnly="0" labelOnly="1" fieldPosition="0">
        <references count="4">
          <reference field="8" count="1">
            <x v="3"/>
          </reference>
          <reference field="71" count="1" selected="0">
            <x v="116"/>
          </reference>
          <reference field="72" count="1" selected="0">
            <x v="7"/>
          </reference>
          <reference field="74" count="1" selected="0">
            <x v="0"/>
          </reference>
        </references>
      </pivotArea>
    </format>
    <format dxfId="386">
      <pivotArea dataOnly="0" labelOnly="1" fieldPosition="0">
        <references count="4">
          <reference field="8" count="1">
            <x v="1"/>
          </reference>
          <reference field="71" count="1" selected="0">
            <x v="116"/>
          </reference>
          <reference field="72" count="1" selected="0">
            <x v="7"/>
          </reference>
          <reference field="74" count="1" selected="0">
            <x v="1"/>
          </reference>
        </references>
      </pivotArea>
    </format>
    <format dxfId="385">
      <pivotArea dataOnly="0" labelOnly="1" fieldPosition="0">
        <references count="4">
          <reference field="8" count="1">
            <x v="3"/>
          </reference>
          <reference field="71" count="1" selected="0">
            <x v="118"/>
          </reference>
          <reference field="72" count="1" selected="0">
            <x v="6"/>
          </reference>
          <reference field="74" count="1" selected="0">
            <x v="0"/>
          </reference>
        </references>
      </pivotArea>
    </format>
    <format dxfId="384">
      <pivotArea dataOnly="0" labelOnly="1" fieldPosition="0">
        <references count="4">
          <reference field="8" count="1">
            <x v="5"/>
          </reference>
          <reference field="71" count="1" selected="0">
            <x v="119"/>
          </reference>
          <reference field="72" count="1" selected="0">
            <x v="1"/>
          </reference>
          <reference field="74" count="1" selected="0">
            <x v="1"/>
          </reference>
        </references>
      </pivotArea>
    </format>
    <format dxfId="383">
      <pivotArea dataOnly="0" labelOnly="1" fieldPosition="0">
        <references count="4">
          <reference field="8" count="1">
            <x v="0"/>
          </reference>
          <reference field="71" count="1" selected="0">
            <x v="120"/>
          </reference>
          <reference field="72" count="1" selected="0">
            <x v="3"/>
          </reference>
          <reference field="74" count="1" selected="0">
            <x v="0"/>
          </reference>
        </references>
      </pivotArea>
    </format>
    <format dxfId="382">
      <pivotArea dataOnly="0" labelOnly="1" fieldPosition="0">
        <references count="4">
          <reference field="8" count="1">
            <x v="1"/>
          </reference>
          <reference field="71" count="1" selected="0">
            <x v="122"/>
          </reference>
          <reference field="72" count="1" selected="0">
            <x v="1"/>
          </reference>
          <reference field="74" count="1" selected="0">
            <x v="0"/>
          </reference>
        </references>
      </pivotArea>
    </format>
    <format dxfId="381">
      <pivotArea dataOnly="0" labelOnly="1" fieldPosition="0">
        <references count="4">
          <reference field="8" count="1">
            <x v="0"/>
          </reference>
          <reference field="71" count="1" selected="0">
            <x v="123"/>
          </reference>
          <reference field="72" count="1" selected="0">
            <x v="4"/>
          </reference>
          <reference field="74" count="1" selected="0">
            <x v="0"/>
          </reference>
        </references>
      </pivotArea>
    </format>
    <format dxfId="380">
      <pivotArea dataOnly="0" labelOnly="1" fieldPosition="0">
        <references count="5">
          <reference field="8" count="1" selected="0">
            <x v="1"/>
          </reference>
          <reference field="14" count="1">
            <x v="1"/>
          </reference>
          <reference field="71" count="1" selected="0">
            <x v="0"/>
          </reference>
          <reference field="72" count="1" selected="0">
            <x v="7"/>
          </reference>
          <reference field="74" count="1" selected="0">
            <x v="0"/>
          </reference>
        </references>
      </pivotArea>
    </format>
    <format dxfId="379">
      <pivotArea dataOnly="0" labelOnly="1" fieldPosition="0">
        <references count="5">
          <reference field="8" count="1" selected="0">
            <x v="2"/>
          </reference>
          <reference field="14" count="1">
            <x v="2"/>
          </reference>
          <reference field="71" count="1" selected="0">
            <x v="0"/>
          </reference>
          <reference field="72" count="1" selected="0">
            <x v="7"/>
          </reference>
          <reference field="74" count="1" selected="0">
            <x v="1"/>
          </reference>
        </references>
      </pivotArea>
    </format>
    <format dxfId="378">
      <pivotArea dataOnly="0" labelOnly="1" fieldPosition="0">
        <references count="5">
          <reference field="8" count="1" selected="0">
            <x v="5"/>
          </reference>
          <reference field="14" count="1">
            <x v="6"/>
          </reference>
          <reference field="71" count="1" selected="0">
            <x v="2"/>
          </reference>
          <reference field="72" count="1" selected="0">
            <x v="6"/>
          </reference>
          <reference field="74" count="1" selected="0">
            <x v="0"/>
          </reference>
        </references>
      </pivotArea>
    </format>
    <format dxfId="377">
      <pivotArea dataOnly="0" labelOnly="1" fieldPosition="0">
        <references count="5">
          <reference field="8" count="1" selected="0">
            <x v="3"/>
          </reference>
          <reference field="14" count="2">
            <x v="3"/>
            <x v="4"/>
          </reference>
          <reference field="71" count="1" selected="0">
            <x v="3"/>
          </reference>
          <reference field="72" count="1" selected="0">
            <x v="8"/>
          </reference>
          <reference field="74" count="1" selected="0">
            <x v="0"/>
          </reference>
        </references>
      </pivotArea>
    </format>
    <format dxfId="376">
      <pivotArea dataOnly="0" labelOnly="1" fieldPosition="0">
        <references count="5">
          <reference field="8" count="1" selected="0">
            <x v="3"/>
          </reference>
          <reference field="14" count="1">
            <x v="3"/>
          </reference>
          <reference field="71" count="1" selected="0">
            <x v="3"/>
          </reference>
          <reference field="72" count="1" selected="0">
            <x v="8"/>
          </reference>
          <reference field="74" count="1" selected="0">
            <x v="2"/>
          </reference>
        </references>
      </pivotArea>
    </format>
    <format dxfId="375">
      <pivotArea dataOnly="0" labelOnly="1" fieldPosition="0">
        <references count="5">
          <reference field="8" count="1" selected="0">
            <x v="1"/>
          </reference>
          <reference field="14" count="1">
            <x v="4"/>
          </reference>
          <reference field="71" count="1" selected="0">
            <x v="4"/>
          </reference>
          <reference field="72" count="1" selected="0">
            <x v="1"/>
          </reference>
          <reference field="74" count="1" selected="0">
            <x v="2"/>
          </reference>
        </references>
      </pivotArea>
    </format>
    <format dxfId="374">
      <pivotArea dataOnly="0" labelOnly="1" fieldPosition="0">
        <references count="5">
          <reference field="8" count="1" selected="0">
            <x v="1"/>
          </reference>
          <reference field="14" count="1">
            <x v="1"/>
          </reference>
          <reference field="71" count="1" selected="0">
            <x v="5"/>
          </reference>
          <reference field="72" count="1" selected="0">
            <x v="1"/>
          </reference>
          <reference field="74" count="1" selected="0">
            <x v="0"/>
          </reference>
        </references>
      </pivotArea>
    </format>
    <format dxfId="373">
      <pivotArea dataOnly="0" labelOnly="1" fieldPosition="0">
        <references count="5">
          <reference field="8" count="1" selected="0">
            <x v="3"/>
          </reference>
          <reference field="14" count="1">
            <x v="3"/>
          </reference>
          <reference field="71" count="1" selected="0">
            <x v="5"/>
          </reference>
          <reference field="72" count="1" selected="0">
            <x v="1"/>
          </reference>
          <reference field="74" count="1" selected="0">
            <x v="0"/>
          </reference>
        </references>
      </pivotArea>
    </format>
    <format dxfId="372">
      <pivotArea dataOnly="0" labelOnly="1" fieldPosition="0">
        <references count="5">
          <reference field="8" count="1" selected="0">
            <x v="1"/>
          </reference>
          <reference field="14" count="1">
            <x v="1"/>
          </reference>
          <reference field="71" count="1" selected="0">
            <x v="5"/>
          </reference>
          <reference field="72" count="1" selected="0">
            <x v="1"/>
          </reference>
          <reference field="74" count="1" selected="0">
            <x v="1"/>
          </reference>
        </references>
      </pivotArea>
    </format>
    <format dxfId="371">
      <pivotArea dataOnly="0" labelOnly="1" fieldPosition="0">
        <references count="5">
          <reference field="8" count="1" selected="0">
            <x v="3"/>
          </reference>
          <reference field="14" count="1">
            <x v="3"/>
          </reference>
          <reference field="71" count="1" selected="0">
            <x v="5"/>
          </reference>
          <reference field="72" count="1" selected="0">
            <x v="1"/>
          </reference>
          <reference field="74" count="1" selected="0">
            <x v="1"/>
          </reference>
        </references>
      </pivotArea>
    </format>
    <format dxfId="370">
      <pivotArea dataOnly="0" labelOnly="1" fieldPosition="0">
        <references count="5">
          <reference field="8" count="1" selected="0">
            <x v="0"/>
          </reference>
          <reference field="14" count="1">
            <x v="1"/>
          </reference>
          <reference field="71" count="1" selected="0">
            <x v="6"/>
          </reference>
          <reference field="72" count="1" selected="0">
            <x v="4"/>
          </reference>
          <reference field="74" count="1" selected="0">
            <x v="0"/>
          </reference>
        </references>
      </pivotArea>
    </format>
    <format dxfId="369">
      <pivotArea dataOnly="0" labelOnly="1" fieldPosition="0">
        <references count="5">
          <reference field="8" count="1" selected="0">
            <x v="0"/>
          </reference>
          <reference field="14" count="1">
            <x v="1"/>
          </reference>
          <reference field="71" count="1" selected="0">
            <x v="6"/>
          </reference>
          <reference field="72" count="1" selected="0">
            <x v="4"/>
          </reference>
          <reference field="74" count="1" selected="0">
            <x v="1"/>
          </reference>
        </references>
      </pivotArea>
    </format>
    <format dxfId="368">
      <pivotArea dataOnly="0" labelOnly="1" fieldPosition="0">
        <references count="5">
          <reference field="8" count="1" selected="0">
            <x v="1"/>
          </reference>
          <reference field="14" count="1">
            <x v="4"/>
          </reference>
          <reference field="71" count="1" selected="0">
            <x v="7"/>
          </reference>
          <reference field="72" count="1" selected="0">
            <x v="1"/>
          </reference>
          <reference field="74" count="1" selected="0">
            <x v="0"/>
          </reference>
        </references>
      </pivotArea>
    </format>
    <format dxfId="367">
      <pivotArea dataOnly="0" labelOnly="1" fieldPosition="0">
        <references count="5">
          <reference field="8" count="1" selected="0">
            <x v="1"/>
          </reference>
          <reference field="14" count="1">
            <x v="4"/>
          </reference>
          <reference field="71" count="1" selected="0">
            <x v="7"/>
          </reference>
          <reference field="72" count="1" selected="0">
            <x v="1"/>
          </reference>
          <reference field="74" count="1" selected="0">
            <x v="1"/>
          </reference>
        </references>
      </pivotArea>
    </format>
    <format dxfId="366">
      <pivotArea dataOnly="0" labelOnly="1" fieldPosition="0">
        <references count="5">
          <reference field="8" count="1" selected="0">
            <x v="5"/>
          </reference>
          <reference field="14" count="1">
            <x v="5"/>
          </reference>
          <reference field="71" count="1" selected="0">
            <x v="8"/>
          </reference>
          <reference field="72" count="1" selected="0">
            <x v="5"/>
          </reference>
          <reference field="74" count="1" selected="0">
            <x v="2"/>
          </reference>
        </references>
      </pivotArea>
    </format>
    <format dxfId="365">
      <pivotArea dataOnly="0" labelOnly="1" fieldPosition="0">
        <references count="5">
          <reference field="8" count="1" selected="0">
            <x v="0"/>
          </reference>
          <reference field="14" count="1">
            <x v="4"/>
          </reference>
          <reference field="71" count="1" selected="0">
            <x v="9"/>
          </reference>
          <reference field="72" count="1" selected="0">
            <x v="0"/>
          </reference>
          <reference field="74" count="1" selected="0">
            <x v="0"/>
          </reference>
        </references>
      </pivotArea>
    </format>
    <format dxfId="364">
      <pivotArea dataOnly="0" labelOnly="1" fieldPosition="0">
        <references count="5">
          <reference field="8" count="1" selected="0">
            <x v="1"/>
          </reference>
          <reference field="14" count="1">
            <x v="1"/>
          </reference>
          <reference field="71" count="1" selected="0">
            <x v="9"/>
          </reference>
          <reference field="72" count="1" selected="0">
            <x v="0"/>
          </reference>
          <reference field="74" count="1" selected="0">
            <x v="0"/>
          </reference>
        </references>
      </pivotArea>
    </format>
    <format dxfId="363">
      <pivotArea dataOnly="0" labelOnly="1" fieldPosition="0">
        <references count="5">
          <reference field="8" count="1" selected="0">
            <x v="1"/>
          </reference>
          <reference field="14" count="1">
            <x v="1"/>
          </reference>
          <reference field="71" count="1" selected="0">
            <x v="9"/>
          </reference>
          <reference field="72" count="1" selected="0">
            <x v="0"/>
          </reference>
          <reference field="74" count="1" selected="0">
            <x v="1"/>
          </reference>
        </references>
      </pivotArea>
    </format>
    <format dxfId="362">
      <pivotArea dataOnly="0" labelOnly="1" fieldPosition="0">
        <references count="5">
          <reference field="8" count="1" selected="0">
            <x v="3"/>
          </reference>
          <reference field="14" count="1">
            <x v="3"/>
          </reference>
          <reference field="71" count="1" selected="0">
            <x v="10"/>
          </reference>
          <reference field="72" count="1" selected="0">
            <x v="7"/>
          </reference>
          <reference field="74" count="1" selected="0">
            <x v="0"/>
          </reference>
        </references>
      </pivotArea>
    </format>
    <format dxfId="361">
      <pivotArea dataOnly="0" labelOnly="1" fieldPosition="0">
        <references count="5">
          <reference field="8" count="1" selected="0">
            <x v="3"/>
          </reference>
          <reference field="14" count="1">
            <x v="3"/>
          </reference>
          <reference field="71" count="1" selected="0">
            <x v="10"/>
          </reference>
          <reference field="72" count="1" selected="0">
            <x v="7"/>
          </reference>
          <reference field="74" count="1" selected="0">
            <x v="1"/>
          </reference>
        </references>
      </pivotArea>
    </format>
    <format dxfId="360">
      <pivotArea dataOnly="0" labelOnly="1" fieldPosition="0">
        <references count="5">
          <reference field="8" count="1" selected="0">
            <x v="1"/>
          </reference>
          <reference field="14" count="1">
            <x v="4"/>
          </reference>
          <reference field="71" count="1" selected="0">
            <x v="11"/>
          </reference>
          <reference field="72" count="1" selected="0">
            <x v="5"/>
          </reference>
          <reference field="74" count="1" selected="0">
            <x v="0"/>
          </reference>
        </references>
      </pivotArea>
    </format>
    <format dxfId="359">
      <pivotArea dataOnly="0" labelOnly="1" fieldPosition="0">
        <references count="5">
          <reference field="8" count="1" selected="0">
            <x v="1"/>
          </reference>
          <reference field="14" count="1">
            <x v="5"/>
          </reference>
          <reference field="71" count="1" selected="0">
            <x v="11"/>
          </reference>
          <reference field="72" count="1" selected="0">
            <x v="5"/>
          </reference>
          <reference field="74" count="1" selected="0">
            <x v="1"/>
          </reference>
        </references>
      </pivotArea>
    </format>
    <format dxfId="358">
      <pivotArea dataOnly="0" labelOnly="1" fieldPosition="0">
        <references count="5">
          <reference field="8" count="1" selected="0">
            <x v="5"/>
          </reference>
          <reference field="14" count="2">
            <x v="3"/>
            <x v="5"/>
          </reference>
          <reference field="71" count="1" selected="0">
            <x v="12"/>
          </reference>
          <reference field="72" count="1" selected="0">
            <x v="8"/>
          </reference>
          <reference field="74" count="1" selected="0">
            <x v="0"/>
          </reference>
        </references>
      </pivotArea>
    </format>
    <format dxfId="357">
      <pivotArea dataOnly="0" labelOnly="1" fieldPosition="0">
        <references count="5">
          <reference field="8" count="1" selected="0">
            <x v="1"/>
          </reference>
          <reference field="14" count="1">
            <x v="4"/>
          </reference>
          <reference field="71" count="1" selected="0">
            <x v="12"/>
          </reference>
          <reference field="72" count="1" selected="0">
            <x v="8"/>
          </reference>
          <reference field="74" count="1" selected="0">
            <x v="2"/>
          </reference>
        </references>
      </pivotArea>
    </format>
    <format dxfId="356">
      <pivotArea dataOnly="0" labelOnly="1" fieldPosition="0">
        <references count="5">
          <reference field="8" count="1" selected="0">
            <x v="1"/>
          </reference>
          <reference field="14" count="1">
            <x v="1"/>
          </reference>
          <reference field="71" count="1" selected="0">
            <x v="13"/>
          </reference>
          <reference field="72" count="1" selected="0">
            <x v="9"/>
          </reference>
          <reference field="74" count="1" selected="0">
            <x v="0"/>
          </reference>
        </references>
      </pivotArea>
    </format>
    <format dxfId="355">
      <pivotArea dataOnly="0" labelOnly="1" fieldPosition="0">
        <references count="5">
          <reference field="8" count="1" selected="0">
            <x v="1"/>
          </reference>
          <reference field="14" count="1">
            <x v="1"/>
          </reference>
          <reference field="71" count="1" selected="0">
            <x v="13"/>
          </reference>
          <reference field="72" count="1" selected="0">
            <x v="9"/>
          </reference>
          <reference field="74" count="1" selected="0">
            <x v="1"/>
          </reference>
        </references>
      </pivotArea>
    </format>
    <format dxfId="354">
      <pivotArea dataOnly="0" labelOnly="1" fieldPosition="0">
        <references count="5">
          <reference field="8" count="1" selected="0">
            <x v="1"/>
          </reference>
          <reference field="14" count="1">
            <x v="1"/>
          </reference>
          <reference field="71" count="1" selected="0">
            <x v="14"/>
          </reference>
          <reference field="72" count="1" selected="0">
            <x v="0"/>
          </reference>
          <reference field="74" count="1" selected="0">
            <x v="0"/>
          </reference>
        </references>
      </pivotArea>
    </format>
    <format dxfId="353">
      <pivotArea dataOnly="0" labelOnly="1" fieldPosition="0">
        <references count="5">
          <reference field="8" count="1" selected="0">
            <x v="1"/>
          </reference>
          <reference field="14" count="1">
            <x v="1"/>
          </reference>
          <reference field="71" count="1" selected="0">
            <x v="14"/>
          </reference>
          <reference field="72" count="1" selected="0">
            <x v="0"/>
          </reference>
          <reference field="74" count="1" selected="0">
            <x v="1"/>
          </reference>
        </references>
      </pivotArea>
    </format>
    <format dxfId="352">
      <pivotArea dataOnly="0" labelOnly="1" fieldPosition="0">
        <references count="5">
          <reference field="8" count="1" selected="0">
            <x v="0"/>
          </reference>
          <reference field="14" count="1">
            <x v="2"/>
          </reference>
          <reference field="71" count="1" selected="0">
            <x v="16"/>
          </reference>
          <reference field="72" count="1" selected="0">
            <x v="4"/>
          </reference>
          <reference field="74" count="1" selected="0">
            <x v="0"/>
          </reference>
        </references>
      </pivotArea>
    </format>
    <format dxfId="351">
      <pivotArea dataOnly="0" labelOnly="1" fieldPosition="0">
        <references count="5">
          <reference field="8" count="1" selected="0">
            <x v="0"/>
          </reference>
          <reference field="14" count="1">
            <x v="2"/>
          </reference>
          <reference field="71" count="1" selected="0">
            <x v="16"/>
          </reference>
          <reference field="72" count="1" selected="0">
            <x v="4"/>
          </reference>
          <reference field="74" count="1" selected="0">
            <x v="1"/>
          </reference>
        </references>
      </pivotArea>
    </format>
    <format dxfId="350">
      <pivotArea dataOnly="0" labelOnly="1" fieldPosition="0">
        <references count="5">
          <reference field="8" count="1" selected="0">
            <x v="1"/>
          </reference>
          <reference field="14" count="1">
            <x v="1"/>
          </reference>
          <reference field="71" count="1" selected="0">
            <x v="17"/>
          </reference>
          <reference field="72" count="1" selected="0">
            <x v="0"/>
          </reference>
          <reference field="74" count="1" selected="0">
            <x v="0"/>
          </reference>
        </references>
      </pivotArea>
    </format>
    <format dxfId="349">
      <pivotArea dataOnly="0" labelOnly="1" fieldPosition="0">
        <references count="5">
          <reference field="8" count="1" selected="0">
            <x v="3"/>
          </reference>
          <reference field="14" count="1">
            <x v="3"/>
          </reference>
          <reference field="71" count="1" selected="0">
            <x v="17"/>
          </reference>
          <reference field="72" count="1" selected="0">
            <x v="0"/>
          </reference>
          <reference field="74" count="1" selected="0">
            <x v="2"/>
          </reference>
        </references>
      </pivotArea>
    </format>
    <format dxfId="348">
      <pivotArea dataOnly="0" labelOnly="1" fieldPosition="0">
        <references count="5">
          <reference field="8" count="1" selected="0">
            <x v="1"/>
          </reference>
          <reference field="14" count="1">
            <x v="1"/>
          </reference>
          <reference field="71" count="1" selected="0">
            <x v="18"/>
          </reference>
          <reference field="72" count="1" selected="0">
            <x v="0"/>
          </reference>
          <reference field="74" count="1" selected="0">
            <x v="0"/>
          </reference>
        </references>
      </pivotArea>
    </format>
    <format dxfId="347">
      <pivotArea dataOnly="0" labelOnly="1" fieldPosition="0">
        <references count="5">
          <reference field="8" count="1" selected="0">
            <x v="2"/>
          </reference>
          <reference field="14" count="1">
            <x v="2"/>
          </reference>
          <reference field="71" count="1" selected="0">
            <x v="18"/>
          </reference>
          <reference field="72" count="1" selected="0">
            <x v="0"/>
          </reference>
          <reference field="74" count="1" selected="0">
            <x v="2"/>
          </reference>
        </references>
      </pivotArea>
    </format>
    <format dxfId="346">
      <pivotArea dataOnly="0" labelOnly="1" fieldPosition="0">
        <references count="5">
          <reference field="8" count="1" selected="0">
            <x v="0"/>
          </reference>
          <reference field="14" count="1">
            <x v="4"/>
          </reference>
          <reference field="71" count="1" selected="0">
            <x v="19"/>
          </reference>
          <reference field="72" count="1" selected="0">
            <x v="0"/>
          </reference>
          <reference field="74" count="1" selected="0">
            <x v="0"/>
          </reference>
        </references>
      </pivotArea>
    </format>
    <format dxfId="345">
      <pivotArea dataOnly="0" labelOnly="1" fieldPosition="0">
        <references count="5">
          <reference field="8" count="1" selected="0">
            <x v="1"/>
          </reference>
          <reference field="14" count="1">
            <x v="1"/>
          </reference>
          <reference field="71" count="1" selected="0">
            <x v="19"/>
          </reference>
          <reference field="72" count="1" selected="0">
            <x v="0"/>
          </reference>
          <reference field="74" count="1" selected="0">
            <x v="0"/>
          </reference>
        </references>
      </pivotArea>
    </format>
    <format dxfId="344">
      <pivotArea dataOnly="0" labelOnly="1" fieldPosition="0">
        <references count="5">
          <reference field="8" count="1" selected="0">
            <x v="2"/>
          </reference>
          <reference field="14" count="1">
            <x v="4"/>
          </reference>
          <reference field="71" count="1" selected="0">
            <x v="19"/>
          </reference>
          <reference field="72" count="1" selected="0">
            <x v="0"/>
          </reference>
          <reference field="74" count="1" selected="0">
            <x v="2"/>
          </reference>
        </references>
      </pivotArea>
    </format>
    <format dxfId="343">
      <pivotArea dataOnly="0" labelOnly="1" fieldPosition="0">
        <references count="5">
          <reference field="8" count="1" selected="0">
            <x v="1"/>
          </reference>
          <reference field="14" count="1">
            <x v="5"/>
          </reference>
          <reference field="71" count="1" selected="0">
            <x v="20"/>
          </reference>
          <reference field="72" count="1" selected="0">
            <x v="5"/>
          </reference>
          <reference field="74" count="1" selected="0">
            <x v="0"/>
          </reference>
        </references>
      </pivotArea>
    </format>
    <format dxfId="342">
      <pivotArea dataOnly="0" labelOnly="1" fieldPosition="0">
        <references count="5">
          <reference field="8" count="1" selected="0">
            <x v="1"/>
          </reference>
          <reference field="14" count="1">
            <x v="4"/>
          </reference>
          <reference field="71" count="1" selected="0">
            <x v="21"/>
          </reference>
          <reference field="72" count="1" selected="0">
            <x v="8"/>
          </reference>
          <reference field="74" count="1" selected="0">
            <x v="0"/>
          </reference>
        </references>
      </pivotArea>
    </format>
    <format dxfId="341">
      <pivotArea dataOnly="0" labelOnly="1" fieldPosition="0">
        <references count="5">
          <reference field="8" count="1" selected="0">
            <x v="1"/>
          </reference>
          <reference field="14" count="1">
            <x v="4"/>
          </reference>
          <reference field="71" count="1" selected="0">
            <x v="21"/>
          </reference>
          <reference field="72" count="1" selected="0">
            <x v="8"/>
          </reference>
          <reference field="74" count="1" selected="0">
            <x v="1"/>
          </reference>
        </references>
      </pivotArea>
    </format>
    <format dxfId="340">
      <pivotArea dataOnly="0" labelOnly="1" fieldPosition="0">
        <references count="5">
          <reference field="8" count="1" selected="0">
            <x v="0"/>
          </reference>
          <reference field="14" count="1">
            <x v="2"/>
          </reference>
          <reference field="71" count="1" selected="0">
            <x v="22"/>
          </reference>
          <reference field="72" count="1" selected="0">
            <x v="0"/>
          </reference>
          <reference field="74" count="1" selected="0">
            <x v="0"/>
          </reference>
        </references>
      </pivotArea>
    </format>
    <format dxfId="339">
      <pivotArea dataOnly="0" labelOnly="1" fieldPosition="0">
        <references count="5">
          <reference field="8" count="1" selected="0">
            <x v="3"/>
          </reference>
          <reference field="14" count="1">
            <x v="2"/>
          </reference>
          <reference field="71" count="1" selected="0">
            <x v="22"/>
          </reference>
          <reference field="72" count="1" selected="0">
            <x v="0"/>
          </reference>
          <reference field="74" count="1" selected="0">
            <x v="2"/>
          </reference>
        </references>
      </pivotArea>
    </format>
    <format dxfId="338">
      <pivotArea dataOnly="0" labelOnly="1" fieldPosition="0">
        <references count="5">
          <reference field="8" count="1" selected="0">
            <x v="1"/>
          </reference>
          <reference field="14" count="1">
            <x v="1"/>
          </reference>
          <reference field="71" count="1" selected="0">
            <x v="23"/>
          </reference>
          <reference field="72" count="1" selected="0">
            <x v="2"/>
          </reference>
          <reference field="74" count="1" selected="0">
            <x v="0"/>
          </reference>
        </references>
      </pivotArea>
    </format>
    <format dxfId="337">
      <pivotArea dataOnly="0" labelOnly="1" fieldPosition="0">
        <references count="5">
          <reference field="8" count="1" selected="0">
            <x v="3"/>
          </reference>
          <reference field="14" count="1">
            <x v="1"/>
          </reference>
          <reference field="71" count="1" selected="0">
            <x v="23"/>
          </reference>
          <reference field="72" count="1" selected="0">
            <x v="2"/>
          </reference>
          <reference field="74" count="1" selected="0">
            <x v="2"/>
          </reference>
        </references>
      </pivotArea>
    </format>
    <format dxfId="336">
      <pivotArea dataOnly="0" labelOnly="1" fieldPosition="0">
        <references count="5">
          <reference field="8" count="1" selected="0">
            <x v="5"/>
          </reference>
          <reference field="14" count="1">
            <x v="3"/>
          </reference>
          <reference field="71" count="1" selected="0">
            <x v="24"/>
          </reference>
          <reference field="72" count="1" selected="0">
            <x v="5"/>
          </reference>
          <reference field="74" count="1" selected="0">
            <x v="0"/>
          </reference>
        </references>
      </pivotArea>
    </format>
    <format dxfId="335">
      <pivotArea dataOnly="0" labelOnly="1" fieldPosition="0">
        <references count="5">
          <reference field="8" count="1" selected="0">
            <x v="0"/>
          </reference>
          <reference field="14" count="1">
            <x v="2"/>
          </reference>
          <reference field="71" count="1" selected="0">
            <x v="25"/>
          </reference>
          <reference field="72" count="1" selected="0">
            <x v="2"/>
          </reference>
          <reference field="74" count="1" selected="0">
            <x v="0"/>
          </reference>
        </references>
      </pivotArea>
    </format>
    <format dxfId="334">
      <pivotArea dataOnly="0" labelOnly="1" fieldPosition="0">
        <references count="5">
          <reference field="8" count="1" selected="0">
            <x v="1"/>
          </reference>
          <reference field="14" count="1">
            <x v="1"/>
          </reference>
          <reference field="71" count="1" selected="0">
            <x v="25"/>
          </reference>
          <reference field="72" count="1" selected="0">
            <x v="2"/>
          </reference>
          <reference field="74" count="1" selected="0">
            <x v="0"/>
          </reference>
        </references>
      </pivotArea>
    </format>
    <format dxfId="333">
      <pivotArea dataOnly="0" labelOnly="1" fieldPosition="0">
        <references count="5">
          <reference field="8" count="1" selected="0">
            <x v="1"/>
          </reference>
          <reference field="14" count="1">
            <x v="1"/>
          </reference>
          <reference field="71" count="1" selected="0">
            <x v="25"/>
          </reference>
          <reference field="72" count="1" selected="0">
            <x v="2"/>
          </reference>
          <reference field="74" count="1" selected="0">
            <x v="1"/>
          </reference>
        </references>
      </pivotArea>
    </format>
    <format dxfId="332">
      <pivotArea dataOnly="0" labelOnly="1" fieldPosition="0">
        <references count="5">
          <reference field="8" count="1" selected="0">
            <x v="5"/>
          </reference>
          <reference field="14" count="1">
            <x v="1"/>
          </reference>
          <reference field="71" count="1" selected="0">
            <x v="26"/>
          </reference>
          <reference field="72" count="1" selected="0">
            <x v="5"/>
          </reference>
          <reference field="74" count="1" selected="0">
            <x v="0"/>
          </reference>
        </references>
      </pivotArea>
    </format>
    <format dxfId="331">
      <pivotArea dataOnly="0" labelOnly="1" fieldPosition="0">
        <references count="5">
          <reference field="8" count="1" selected="0">
            <x v="3"/>
          </reference>
          <reference field="14" count="2">
            <x v="3"/>
            <x v="4"/>
          </reference>
          <reference field="71" count="1" selected="0">
            <x v="27"/>
          </reference>
          <reference field="72" count="1" selected="0">
            <x v="6"/>
          </reference>
          <reference field="74" count="1" selected="0">
            <x v="0"/>
          </reference>
        </references>
      </pivotArea>
    </format>
    <format dxfId="330">
      <pivotArea dataOnly="0" labelOnly="1" fieldPosition="0">
        <references count="5">
          <reference field="8" count="1" selected="0">
            <x v="3"/>
          </reference>
          <reference field="14" count="2">
            <x v="3"/>
            <x v="4"/>
          </reference>
          <reference field="71" count="1" selected="0">
            <x v="27"/>
          </reference>
          <reference field="72" count="1" selected="0">
            <x v="6"/>
          </reference>
          <reference field="74" count="1" selected="0">
            <x v="2"/>
          </reference>
        </references>
      </pivotArea>
    </format>
    <format dxfId="329">
      <pivotArea dataOnly="0" labelOnly="1" fieldPosition="0">
        <references count="5">
          <reference field="8" count="1" selected="0">
            <x v="1"/>
          </reference>
          <reference field="14" count="1">
            <x v="4"/>
          </reference>
          <reference field="71" count="1" selected="0">
            <x v="28"/>
          </reference>
          <reference field="72" count="1" selected="0">
            <x v="5"/>
          </reference>
          <reference field="74" count="1" selected="0">
            <x v="0"/>
          </reference>
        </references>
      </pivotArea>
    </format>
    <format dxfId="328">
      <pivotArea dataOnly="0" labelOnly="1" fieldPosition="0">
        <references count="5">
          <reference field="8" count="1" selected="0">
            <x v="5"/>
          </reference>
          <reference field="14" count="1">
            <x v="5"/>
          </reference>
          <reference field="71" count="1" selected="0">
            <x v="28"/>
          </reference>
          <reference field="72" count="1" selected="0">
            <x v="5"/>
          </reference>
          <reference field="74" count="1" selected="0">
            <x v="1"/>
          </reference>
        </references>
      </pivotArea>
    </format>
    <format dxfId="327">
      <pivotArea dataOnly="0" labelOnly="1" fieldPosition="0">
        <references count="5">
          <reference field="8" count="1" selected="0">
            <x v="1"/>
          </reference>
          <reference field="14" count="1">
            <x v="5"/>
          </reference>
          <reference field="71" count="1" selected="0">
            <x v="29"/>
          </reference>
          <reference field="72" count="1" selected="0">
            <x v="5"/>
          </reference>
          <reference field="74" count="1" selected="0">
            <x v="0"/>
          </reference>
        </references>
      </pivotArea>
    </format>
    <format dxfId="326">
      <pivotArea dataOnly="0" labelOnly="1" fieldPosition="0">
        <references count="5">
          <reference field="8" count="1" selected="0">
            <x v="6"/>
          </reference>
          <reference field="14" count="1">
            <x v="5"/>
          </reference>
          <reference field="71" count="1" selected="0">
            <x v="30"/>
          </reference>
          <reference field="72" count="1" selected="0">
            <x v="6"/>
          </reference>
          <reference field="74" count="1" selected="0">
            <x v="0"/>
          </reference>
        </references>
      </pivotArea>
    </format>
    <format dxfId="325">
      <pivotArea dataOnly="0" labelOnly="1" fieldPosition="0">
        <references count="5">
          <reference field="8" count="1" selected="0">
            <x v="6"/>
          </reference>
          <reference field="14" count="1">
            <x v="5"/>
          </reference>
          <reference field="71" count="1" selected="0">
            <x v="30"/>
          </reference>
          <reference field="72" count="1" selected="0">
            <x v="6"/>
          </reference>
          <reference field="74" count="1" selected="0">
            <x v="1"/>
          </reference>
        </references>
      </pivotArea>
    </format>
    <format dxfId="324">
      <pivotArea dataOnly="0" labelOnly="1" fieldPosition="0">
        <references count="5">
          <reference field="8" count="1" selected="0">
            <x v="3"/>
          </reference>
          <reference field="14" count="1">
            <x v="5"/>
          </reference>
          <reference field="71" count="1" selected="0">
            <x v="31"/>
          </reference>
          <reference field="72" count="1" selected="0">
            <x v="5"/>
          </reference>
          <reference field="74" count="1" selected="0">
            <x v="0"/>
          </reference>
        </references>
      </pivotArea>
    </format>
    <format dxfId="323">
      <pivotArea dataOnly="0" labelOnly="1" fieldPosition="0">
        <references count="5">
          <reference field="8" count="1" selected="0">
            <x v="4"/>
          </reference>
          <reference field="14" count="1">
            <x v="4"/>
          </reference>
          <reference field="71" count="1" selected="0">
            <x v="31"/>
          </reference>
          <reference field="72" count="1" selected="0">
            <x v="5"/>
          </reference>
          <reference field="74" count="1" selected="0">
            <x v="1"/>
          </reference>
        </references>
      </pivotArea>
    </format>
    <format dxfId="322">
      <pivotArea dataOnly="0" labelOnly="1" fieldPosition="0">
        <references count="5">
          <reference field="8" count="1" selected="0">
            <x v="1"/>
          </reference>
          <reference field="14" count="1">
            <x v="1"/>
          </reference>
          <reference field="71" count="1" selected="0">
            <x v="32"/>
          </reference>
          <reference field="72" count="1" selected="0">
            <x v="6"/>
          </reference>
          <reference field="74" count="1" selected="0">
            <x v="0"/>
          </reference>
        </references>
      </pivotArea>
    </format>
    <format dxfId="321">
      <pivotArea dataOnly="0" labelOnly="1" fieldPosition="0">
        <references count="5">
          <reference field="8" count="1" selected="0">
            <x v="2"/>
          </reference>
          <reference field="14" count="1">
            <x v="2"/>
          </reference>
          <reference field="71" count="1" selected="0">
            <x v="32"/>
          </reference>
          <reference field="72" count="1" selected="0">
            <x v="6"/>
          </reference>
          <reference field="74" count="1" selected="0">
            <x v="0"/>
          </reference>
        </references>
      </pivotArea>
    </format>
    <format dxfId="320">
      <pivotArea dataOnly="0" labelOnly="1" fieldPosition="0">
        <references count="5">
          <reference field="8" count="1" selected="0">
            <x v="2"/>
          </reference>
          <reference field="14" count="1">
            <x v="2"/>
          </reference>
          <reference field="71" count="1" selected="0">
            <x v="32"/>
          </reference>
          <reference field="72" count="1" selected="0">
            <x v="6"/>
          </reference>
          <reference field="74" count="1" selected="0">
            <x v="1"/>
          </reference>
        </references>
      </pivotArea>
    </format>
    <format dxfId="319">
      <pivotArea dataOnly="0" labelOnly="1" fieldPosition="0">
        <references count="5">
          <reference field="8" count="1" selected="0">
            <x v="0"/>
          </reference>
          <reference field="14" count="2">
            <x v="2"/>
            <x v="3"/>
          </reference>
          <reference field="71" count="1" selected="0">
            <x v="34"/>
          </reference>
          <reference field="72" count="1" selected="0">
            <x v="3"/>
          </reference>
          <reference field="74" count="1" selected="0">
            <x v="0"/>
          </reference>
        </references>
      </pivotArea>
    </format>
    <format dxfId="318">
      <pivotArea dataOnly="0" labelOnly="1" fieldPosition="0">
        <references count="5">
          <reference field="8" count="1" selected="0">
            <x v="0"/>
          </reference>
          <reference field="14" count="1">
            <x v="2"/>
          </reference>
          <reference field="71" count="1" selected="0">
            <x v="34"/>
          </reference>
          <reference field="72" count="1" selected="0">
            <x v="3"/>
          </reference>
          <reference field="74" count="1" selected="0">
            <x v="2"/>
          </reference>
        </references>
      </pivotArea>
    </format>
    <format dxfId="317">
      <pivotArea dataOnly="0" labelOnly="1" fieldPosition="0">
        <references count="5">
          <reference field="8" count="1" selected="0">
            <x v="1"/>
          </reference>
          <reference field="14" count="1">
            <x v="4"/>
          </reference>
          <reference field="71" count="1" selected="0">
            <x v="35"/>
          </reference>
          <reference field="72" count="1" selected="0">
            <x v="0"/>
          </reference>
          <reference field="74" count="1" selected="0">
            <x v="1"/>
          </reference>
        </references>
      </pivotArea>
    </format>
    <format dxfId="316">
      <pivotArea dataOnly="0" labelOnly="1" fieldPosition="0">
        <references count="5">
          <reference field="8" count="1" selected="0">
            <x v="1"/>
          </reference>
          <reference field="14" count="1">
            <x v="1"/>
          </reference>
          <reference field="71" count="1" selected="0">
            <x v="36"/>
          </reference>
          <reference field="72" count="1" selected="0">
            <x v="9"/>
          </reference>
          <reference field="74" count="1" selected="0">
            <x v="0"/>
          </reference>
        </references>
      </pivotArea>
    </format>
    <format dxfId="315">
      <pivotArea dataOnly="0" labelOnly="1" fieldPosition="0">
        <references count="5">
          <reference field="8" count="1" selected="0">
            <x v="1"/>
          </reference>
          <reference field="14" count="1">
            <x v="1"/>
          </reference>
          <reference field="71" count="1" selected="0">
            <x v="36"/>
          </reference>
          <reference field="72" count="1" selected="0">
            <x v="9"/>
          </reference>
          <reference field="74" count="1" selected="0">
            <x v="2"/>
          </reference>
        </references>
      </pivotArea>
    </format>
    <format dxfId="314">
      <pivotArea dataOnly="0" labelOnly="1" fieldPosition="0">
        <references count="5">
          <reference field="8" count="1" selected="0">
            <x v="1"/>
          </reference>
          <reference field="14" count="1">
            <x v="6"/>
          </reference>
          <reference field="71" count="1" selected="0">
            <x v="37"/>
          </reference>
          <reference field="72" count="1" selected="0">
            <x v="1"/>
          </reference>
          <reference field="74" count="1" selected="0">
            <x v="0"/>
          </reference>
        </references>
      </pivotArea>
    </format>
    <format dxfId="313">
      <pivotArea dataOnly="0" labelOnly="1" fieldPosition="0">
        <references count="5">
          <reference field="8" count="1" selected="0">
            <x v="1"/>
          </reference>
          <reference field="14" count="1">
            <x v="6"/>
          </reference>
          <reference field="71" count="1" selected="0">
            <x v="37"/>
          </reference>
          <reference field="72" count="1" selected="0">
            <x v="1"/>
          </reference>
          <reference field="74" count="1" selected="0">
            <x v="1"/>
          </reference>
        </references>
      </pivotArea>
    </format>
    <format dxfId="312">
      <pivotArea dataOnly="0" labelOnly="1" fieldPosition="0">
        <references count="5">
          <reference field="8" count="1" selected="0">
            <x v="3"/>
          </reference>
          <reference field="14" count="1">
            <x v="2"/>
          </reference>
          <reference field="71" count="1" selected="0">
            <x v="38"/>
          </reference>
          <reference field="72" count="1" selected="0">
            <x v="2"/>
          </reference>
          <reference field="74" count="1" selected="0">
            <x v="0"/>
          </reference>
        </references>
      </pivotArea>
    </format>
    <format dxfId="311">
      <pivotArea dataOnly="0" labelOnly="1" fieldPosition="0">
        <references count="5">
          <reference field="8" count="1" selected="0">
            <x v="3"/>
          </reference>
          <reference field="14" count="1">
            <x v="2"/>
          </reference>
          <reference field="71" count="1" selected="0">
            <x v="38"/>
          </reference>
          <reference field="72" count="1" selected="0">
            <x v="2"/>
          </reference>
          <reference field="74" count="1" selected="0">
            <x v="2"/>
          </reference>
        </references>
      </pivotArea>
    </format>
    <format dxfId="310">
      <pivotArea dataOnly="0" labelOnly="1" fieldPosition="0">
        <references count="5">
          <reference field="8" count="1" selected="0">
            <x v="0"/>
          </reference>
          <reference field="14" count="2">
            <x v="3"/>
            <x v="4"/>
          </reference>
          <reference field="71" count="1" selected="0">
            <x v="39"/>
          </reference>
          <reference field="72" count="1" selected="0">
            <x v="5"/>
          </reference>
          <reference field="74" count="1" selected="0">
            <x v="0"/>
          </reference>
        </references>
      </pivotArea>
    </format>
    <format dxfId="309">
      <pivotArea dataOnly="0" labelOnly="1" fieldPosition="0">
        <references count="5">
          <reference field="8" count="1" selected="0">
            <x v="0"/>
          </reference>
          <reference field="14" count="1">
            <x v="6"/>
          </reference>
          <reference field="71" count="1" selected="0">
            <x v="39"/>
          </reference>
          <reference field="72" count="1" selected="0">
            <x v="5"/>
          </reference>
          <reference field="74" count="1" selected="0">
            <x v="1"/>
          </reference>
        </references>
      </pivotArea>
    </format>
    <format dxfId="308">
      <pivotArea dataOnly="0" labelOnly="1" fieldPosition="0">
        <references count="5">
          <reference field="8" count="1" selected="0">
            <x v="1"/>
          </reference>
          <reference field="14" count="1">
            <x v="1"/>
          </reference>
          <reference field="71" count="1" selected="0">
            <x v="40"/>
          </reference>
          <reference field="72" count="1" selected="0">
            <x v="9"/>
          </reference>
          <reference field="74" count="1" selected="0">
            <x v="0"/>
          </reference>
        </references>
      </pivotArea>
    </format>
    <format dxfId="307">
      <pivotArea dataOnly="0" labelOnly="1" fieldPosition="0">
        <references count="5">
          <reference field="8" count="1" selected="0">
            <x v="2"/>
          </reference>
          <reference field="14" count="1">
            <x v="2"/>
          </reference>
          <reference field="71" count="1" selected="0">
            <x v="40"/>
          </reference>
          <reference field="72" count="1" selected="0">
            <x v="9"/>
          </reference>
          <reference field="74" count="1" selected="0">
            <x v="1"/>
          </reference>
        </references>
      </pivotArea>
    </format>
    <format dxfId="306">
      <pivotArea dataOnly="0" labelOnly="1" fieldPosition="0">
        <references count="5">
          <reference field="8" count="1" selected="0">
            <x v="1"/>
          </reference>
          <reference field="14" count="1">
            <x v="1"/>
          </reference>
          <reference field="71" count="1" selected="0">
            <x v="41"/>
          </reference>
          <reference field="72" count="1" selected="0">
            <x v="9"/>
          </reference>
          <reference field="74" count="1" selected="0">
            <x v="0"/>
          </reference>
        </references>
      </pivotArea>
    </format>
    <format dxfId="305">
      <pivotArea dataOnly="0" labelOnly="1" fieldPosition="0">
        <references count="5">
          <reference field="8" count="1" selected="0">
            <x v="1"/>
          </reference>
          <reference field="14" count="1">
            <x v="1"/>
          </reference>
          <reference field="71" count="1" selected="0">
            <x v="41"/>
          </reference>
          <reference field="72" count="1" selected="0">
            <x v="9"/>
          </reference>
          <reference field="74" count="1" selected="0">
            <x v="2"/>
          </reference>
        </references>
      </pivotArea>
    </format>
    <format dxfId="304">
      <pivotArea dataOnly="0" labelOnly="1" fieldPosition="0">
        <references count="5">
          <reference field="8" count="1" selected="0">
            <x v="1"/>
          </reference>
          <reference field="14" count="2">
            <x v="1"/>
            <x v="6"/>
          </reference>
          <reference field="71" count="1" selected="0">
            <x v="42"/>
          </reference>
          <reference field="72" count="1" selected="0">
            <x v="5"/>
          </reference>
          <reference field="74" count="1" selected="0">
            <x v="0"/>
          </reference>
        </references>
      </pivotArea>
    </format>
    <format dxfId="303">
      <pivotArea dataOnly="0" labelOnly="1" fieldPosition="0">
        <references count="5">
          <reference field="8" count="1" selected="0">
            <x v="1"/>
          </reference>
          <reference field="14" count="1">
            <x v="5"/>
          </reference>
          <reference field="71" count="1" selected="0">
            <x v="42"/>
          </reference>
          <reference field="72" count="1" selected="0">
            <x v="5"/>
          </reference>
          <reference field="74" count="1" selected="0">
            <x v="1"/>
          </reference>
        </references>
      </pivotArea>
    </format>
    <format dxfId="302">
      <pivotArea dataOnly="0" labelOnly="1" fieldPosition="0">
        <references count="5">
          <reference field="8" count="1" selected="0">
            <x v="1"/>
          </reference>
          <reference field="14" count="1">
            <x v="1"/>
          </reference>
          <reference field="71" count="1" selected="0">
            <x v="43"/>
          </reference>
          <reference field="72" count="1" selected="0">
            <x v="5"/>
          </reference>
          <reference field="74" count="1" selected="0">
            <x v="0"/>
          </reference>
        </references>
      </pivotArea>
    </format>
    <format dxfId="301">
      <pivotArea dataOnly="0" labelOnly="1" fieldPosition="0">
        <references count="5">
          <reference field="8" count="1" selected="0">
            <x v="1"/>
          </reference>
          <reference field="14" count="1">
            <x v="1"/>
          </reference>
          <reference field="71" count="1" selected="0">
            <x v="43"/>
          </reference>
          <reference field="72" count="1" selected="0">
            <x v="5"/>
          </reference>
          <reference field="74" count="1" selected="0">
            <x v="2"/>
          </reference>
        </references>
      </pivotArea>
    </format>
    <format dxfId="300">
      <pivotArea dataOnly="0" labelOnly="1" fieldPosition="0">
        <references count="5">
          <reference field="8" count="1" selected="0">
            <x v="1"/>
          </reference>
          <reference field="14" count="2">
            <x v="1"/>
            <x v="6"/>
          </reference>
          <reference field="71" count="1" selected="0">
            <x v="44"/>
          </reference>
          <reference field="72" count="1" selected="0">
            <x v="5"/>
          </reference>
          <reference field="74" count="1" selected="0">
            <x v="0"/>
          </reference>
        </references>
      </pivotArea>
    </format>
    <format dxfId="299">
      <pivotArea dataOnly="0" labelOnly="1" fieldPosition="0">
        <references count="5">
          <reference field="8" count="1" selected="0">
            <x v="1"/>
          </reference>
          <reference field="14" count="1">
            <x v="4"/>
          </reference>
          <reference field="71" count="1" selected="0">
            <x v="44"/>
          </reference>
          <reference field="72" count="1" selected="0">
            <x v="5"/>
          </reference>
          <reference field="74" count="1" selected="0">
            <x v="1"/>
          </reference>
        </references>
      </pivotArea>
    </format>
    <format dxfId="298">
      <pivotArea dataOnly="0" labelOnly="1" fieldPosition="0">
        <references count="5">
          <reference field="8" count="1" selected="0">
            <x v="0"/>
          </reference>
          <reference field="14" count="1">
            <x v="2"/>
          </reference>
          <reference field="71" count="1" selected="0">
            <x v="45"/>
          </reference>
          <reference field="72" count="1" selected="0">
            <x v="4"/>
          </reference>
          <reference field="74" count="1" selected="0">
            <x v="0"/>
          </reference>
        </references>
      </pivotArea>
    </format>
    <format dxfId="297">
      <pivotArea dataOnly="0" labelOnly="1" fieldPosition="0">
        <references count="5">
          <reference field="8" count="1" selected="0">
            <x v="4"/>
          </reference>
          <reference field="14" count="1">
            <x v="2"/>
          </reference>
          <reference field="71" count="1" selected="0">
            <x v="45"/>
          </reference>
          <reference field="72" count="1" selected="0">
            <x v="4"/>
          </reference>
          <reference field="74" count="1" selected="0">
            <x v="0"/>
          </reference>
        </references>
      </pivotArea>
    </format>
    <format dxfId="296">
      <pivotArea dataOnly="0" labelOnly="1" fieldPosition="0">
        <references count="5">
          <reference field="8" count="1" selected="0">
            <x v="4"/>
          </reference>
          <reference field="14" count="1">
            <x v="2"/>
          </reference>
          <reference field="71" count="1" selected="0">
            <x v="45"/>
          </reference>
          <reference field="72" count="1" selected="0">
            <x v="4"/>
          </reference>
          <reference field="74" count="1" selected="0">
            <x v="1"/>
          </reference>
        </references>
      </pivotArea>
    </format>
    <format dxfId="295">
      <pivotArea dataOnly="0" labelOnly="1" fieldPosition="0">
        <references count="5">
          <reference field="8" count="1" selected="0">
            <x v="1"/>
          </reference>
          <reference field="14" count="1">
            <x v="1"/>
          </reference>
          <reference field="71" count="1" selected="0">
            <x v="46"/>
          </reference>
          <reference field="72" count="1" selected="0">
            <x v="4"/>
          </reference>
          <reference field="74" count="1" selected="0">
            <x v="0"/>
          </reference>
        </references>
      </pivotArea>
    </format>
    <format dxfId="294">
      <pivotArea dataOnly="0" labelOnly="1" fieldPosition="0">
        <references count="5">
          <reference field="8" count="1" selected="0">
            <x v="0"/>
          </reference>
          <reference field="14" count="1">
            <x v="2"/>
          </reference>
          <reference field="71" count="1" selected="0">
            <x v="46"/>
          </reference>
          <reference field="72" count="1" selected="0">
            <x v="4"/>
          </reference>
          <reference field="74" count="1" selected="0">
            <x v="2"/>
          </reference>
        </references>
      </pivotArea>
    </format>
    <format dxfId="293">
      <pivotArea dataOnly="0" labelOnly="1" fieldPosition="0">
        <references count="5">
          <reference field="8" count="1" selected="0">
            <x v="1"/>
          </reference>
          <reference field="14" count="1">
            <x v="1"/>
          </reference>
          <reference field="71" count="1" selected="0">
            <x v="47"/>
          </reference>
          <reference field="72" count="1" selected="0">
            <x v="7"/>
          </reference>
          <reference field="74" count="1" selected="0">
            <x v="0"/>
          </reference>
        </references>
      </pivotArea>
    </format>
    <format dxfId="292">
      <pivotArea dataOnly="0" labelOnly="1" fieldPosition="0">
        <references count="5">
          <reference field="8" count="1" selected="0">
            <x v="1"/>
          </reference>
          <reference field="14" count="1">
            <x v="4"/>
          </reference>
          <reference field="71" count="1" selected="0">
            <x v="48"/>
          </reference>
          <reference field="72" count="1" selected="0">
            <x v="5"/>
          </reference>
          <reference field="74" count="1" selected="0">
            <x v="0"/>
          </reference>
        </references>
      </pivotArea>
    </format>
    <format dxfId="291">
      <pivotArea dataOnly="0" labelOnly="1" fieldPosition="0">
        <references count="5">
          <reference field="8" count="1" selected="0">
            <x v="3"/>
          </reference>
          <reference field="14" count="1">
            <x v="2"/>
          </reference>
          <reference field="71" count="1" selected="0">
            <x v="49"/>
          </reference>
          <reference field="72" count="1" selected="0">
            <x v="1"/>
          </reference>
          <reference field="74" count="1" selected="0">
            <x v="0"/>
          </reference>
        </references>
      </pivotArea>
    </format>
    <format dxfId="290">
      <pivotArea dataOnly="0" labelOnly="1" fieldPosition="0">
        <references count="5">
          <reference field="8" count="1" selected="0">
            <x v="0"/>
          </reference>
          <reference field="14" count="1">
            <x v="2"/>
          </reference>
          <reference field="71" count="1" selected="0">
            <x v="50"/>
          </reference>
          <reference field="72" count="1" selected="0">
            <x v="3"/>
          </reference>
          <reference field="74" count="1" selected="0">
            <x v="0"/>
          </reference>
        </references>
      </pivotArea>
    </format>
    <format dxfId="289">
      <pivotArea dataOnly="0" labelOnly="1" fieldPosition="0">
        <references count="5">
          <reference field="8" count="1" selected="0">
            <x v="0"/>
          </reference>
          <reference field="14" count="1">
            <x v="2"/>
          </reference>
          <reference field="71" count="1" selected="0">
            <x v="50"/>
          </reference>
          <reference field="72" count="1" selected="0">
            <x v="3"/>
          </reference>
          <reference field="74" count="1" selected="0">
            <x v="2"/>
          </reference>
        </references>
      </pivotArea>
    </format>
    <format dxfId="288">
      <pivotArea dataOnly="0" labelOnly="1" fieldPosition="0">
        <references count="5">
          <reference field="8" count="1" selected="0">
            <x v="3"/>
          </reference>
          <reference field="14" count="1">
            <x v="2"/>
          </reference>
          <reference field="71" count="1" selected="0">
            <x v="51"/>
          </reference>
          <reference field="72" count="1" selected="0">
            <x v="7"/>
          </reference>
          <reference field="74" count="1" selected="0">
            <x v="0"/>
          </reference>
        </references>
      </pivotArea>
    </format>
    <format dxfId="287">
      <pivotArea dataOnly="0" labelOnly="1" fieldPosition="0">
        <references count="5">
          <reference field="8" count="1" selected="0">
            <x v="3"/>
          </reference>
          <reference field="14" count="1">
            <x v="3"/>
          </reference>
          <reference field="71" count="1" selected="0">
            <x v="51"/>
          </reference>
          <reference field="72" count="1" selected="0">
            <x v="7"/>
          </reference>
          <reference field="74" count="1" selected="0">
            <x v="1"/>
          </reference>
        </references>
      </pivotArea>
    </format>
    <format dxfId="286">
      <pivotArea dataOnly="0" labelOnly="1" fieldPosition="0">
        <references count="5">
          <reference field="8" count="1" selected="0">
            <x v="5"/>
          </reference>
          <reference field="14" count="1">
            <x v="2"/>
          </reference>
          <reference field="71" count="1" selected="0">
            <x v="52"/>
          </reference>
          <reference field="72" count="1" selected="0">
            <x v="1"/>
          </reference>
          <reference field="74" count="1" selected="0">
            <x v="0"/>
          </reference>
        </references>
      </pivotArea>
    </format>
    <format dxfId="285">
      <pivotArea dataOnly="0" labelOnly="1" fieldPosition="0">
        <references count="5">
          <reference field="8" count="1" selected="0">
            <x v="1"/>
          </reference>
          <reference field="14" count="1">
            <x v="4"/>
          </reference>
          <reference field="71" count="1" selected="0">
            <x v="52"/>
          </reference>
          <reference field="72" count="1" selected="0">
            <x v="1"/>
          </reference>
          <reference field="74" count="1" selected="0">
            <x v="1"/>
          </reference>
        </references>
      </pivotArea>
    </format>
    <format dxfId="284">
      <pivotArea dataOnly="0" labelOnly="1" fieldPosition="0">
        <references count="5">
          <reference field="8" count="1" selected="0">
            <x v="1"/>
          </reference>
          <reference field="14" count="1">
            <x v="1"/>
          </reference>
          <reference field="71" count="1" selected="0">
            <x v="53"/>
          </reference>
          <reference field="72" count="1" selected="0">
            <x v="1"/>
          </reference>
          <reference field="74" count="1" selected="0">
            <x v="2"/>
          </reference>
        </references>
      </pivotArea>
    </format>
    <format dxfId="283">
      <pivotArea dataOnly="0" labelOnly="1" fieldPosition="0">
        <references count="5">
          <reference field="8" count="1" selected="0">
            <x v="3"/>
          </reference>
          <reference field="14" count="1">
            <x v="2"/>
          </reference>
          <reference field="71" count="1" selected="0">
            <x v="54"/>
          </reference>
          <reference field="72" count="1" selected="0">
            <x v="7"/>
          </reference>
          <reference field="74" count="1" selected="0">
            <x v="0"/>
          </reference>
        </references>
      </pivotArea>
    </format>
    <format dxfId="282">
      <pivotArea dataOnly="0" labelOnly="1" fieldPosition="0">
        <references count="5">
          <reference field="8" count="1" selected="0">
            <x v="3"/>
          </reference>
          <reference field="14" count="1">
            <x v="1"/>
          </reference>
          <reference field="71" count="1" selected="0">
            <x v="54"/>
          </reference>
          <reference field="72" count="1" selected="0">
            <x v="7"/>
          </reference>
          <reference field="74" count="1" selected="0">
            <x v="1"/>
          </reference>
        </references>
      </pivotArea>
    </format>
    <format dxfId="281">
      <pivotArea dataOnly="0" labelOnly="1" fieldPosition="0">
        <references count="5">
          <reference field="8" count="1" selected="0">
            <x v="1"/>
          </reference>
          <reference field="14" count="1">
            <x v="1"/>
          </reference>
          <reference field="71" count="1" selected="0">
            <x v="55"/>
          </reference>
          <reference field="72" count="1" selected="0">
            <x v="8"/>
          </reference>
          <reference field="74" count="1" selected="0">
            <x v="2"/>
          </reference>
        </references>
      </pivotArea>
    </format>
    <format dxfId="280">
      <pivotArea dataOnly="0" labelOnly="1" fieldPosition="0">
        <references count="5">
          <reference field="8" count="1" selected="0">
            <x v="1"/>
          </reference>
          <reference field="14" count="1">
            <x v="1"/>
          </reference>
          <reference field="71" count="1" selected="0">
            <x v="56"/>
          </reference>
          <reference field="72" count="1" selected="0">
            <x v="9"/>
          </reference>
          <reference field="74" count="1" selected="0">
            <x v="0"/>
          </reference>
        </references>
      </pivotArea>
    </format>
    <format dxfId="279">
      <pivotArea dataOnly="0" labelOnly="1" fieldPosition="0">
        <references count="5">
          <reference field="8" count="1" selected="0">
            <x v="2"/>
          </reference>
          <reference field="14" count="1">
            <x v="2"/>
          </reference>
          <reference field="71" count="1" selected="0">
            <x v="56"/>
          </reference>
          <reference field="72" count="1" selected="0">
            <x v="9"/>
          </reference>
          <reference field="74" count="1" selected="0">
            <x v="2"/>
          </reference>
        </references>
      </pivotArea>
    </format>
    <format dxfId="278">
      <pivotArea dataOnly="0" labelOnly="1" fieldPosition="0">
        <references count="5">
          <reference field="8" count="1" selected="0">
            <x v="0"/>
          </reference>
          <reference field="14" count="1">
            <x v="4"/>
          </reference>
          <reference field="71" count="1" selected="0">
            <x v="57"/>
          </reference>
          <reference field="72" count="1" selected="0">
            <x v="8"/>
          </reference>
          <reference field="74" count="1" selected="0">
            <x v="0"/>
          </reference>
        </references>
      </pivotArea>
    </format>
    <format dxfId="277">
      <pivotArea dataOnly="0" labelOnly="1" fieldPosition="0">
        <references count="5">
          <reference field="8" count="1" selected="0">
            <x v="1"/>
          </reference>
          <reference field="14" count="1">
            <x v="1"/>
          </reference>
          <reference field="71" count="1" selected="0">
            <x v="57"/>
          </reference>
          <reference field="72" count="1" selected="0">
            <x v="8"/>
          </reference>
          <reference field="74" count="1" selected="0">
            <x v="0"/>
          </reference>
        </references>
      </pivotArea>
    </format>
    <format dxfId="276">
      <pivotArea dataOnly="0" labelOnly="1" fieldPosition="0">
        <references count="5">
          <reference field="8" count="1" selected="0">
            <x v="1"/>
          </reference>
          <reference field="14" count="1">
            <x v="1"/>
          </reference>
          <reference field="71" count="1" selected="0">
            <x v="57"/>
          </reference>
          <reference field="72" count="1" selected="0">
            <x v="8"/>
          </reference>
          <reference field="74" count="1" selected="0">
            <x v="1"/>
          </reference>
        </references>
      </pivotArea>
    </format>
    <format dxfId="275">
      <pivotArea dataOnly="0" labelOnly="1" fieldPosition="0">
        <references count="5">
          <reference field="8" count="1" selected="0">
            <x v="0"/>
          </reference>
          <reference field="14" count="2">
            <x v="1"/>
            <x v="2"/>
          </reference>
          <reference field="71" count="1" selected="0">
            <x v="58"/>
          </reference>
          <reference field="72" count="1" selected="0">
            <x v="8"/>
          </reference>
          <reference field="74" count="1" selected="0">
            <x v="0"/>
          </reference>
        </references>
      </pivotArea>
    </format>
    <format dxfId="274">
      <pivotArea dataOnly="0" labelOnly="1" fieldPosition="0">
        <references count="5">
          <reference field="8" count="1" selected="0">
            <x v="3"/>
          </reference>
          <reference field="14" count="1">
            <x v="1"/>
          </reference>
          <reference field="71" count="1" selected="0">
            <x v="58"/>
          </reference>
          <reference field="72" count="1" selected="0">
            <x v="8"/>
          </reference>
          <reference field="74" count="1" selected="0">
            <x v="2"/>
          </reference>
        </references>
      </pivotArea>
    </format>
    <format dxfId="273">
      <pivotArea dataOnly="0" labelOnly="1" fieldPosition="0">
        <references count="5">
          <reference field="8" count="1" selected="0">
            <x v="5"/>
          </reference>
          <reference field="14" count="1">
            <x v="6"/>
          </reference>
          <reference field="71" count="1" selected="0">
            <x v="59"/>
          </reference>
          <reference field="72" count="1" selected="0">
            <x v="7"/>
          </reference>
          <reference field="74" count="1" selected="0">
            <x v="0"/>
          </reference>
        </references>
      </pivotArea>
    </format>
    <format dxfId="272">
      <pivotArea dataOnly="0" labelOnly="1" fieldPosition="0">
        <references count="5">
          <reference field="8" count="1" selected="0">
            <x v="2"/>
          </reference>
          <reference field="14" count="1">
            <x v="4"/>
          </reference>
          <reference field="71" count="1" selected="0">
            <x v="60"/>
          </reference>
          <reference field="72" count="1" selected="0">
            <x v="9"/>
          </reference>
          <reference field="74" count="1" selected="0">
            <x v="0"/>
          </reference>
        </references>
      </pivotArea>
    </format>
    <format dxfId="271">
      <pivotArea dataOnly="0" labelOnly="1" fieldPosition="0">
        <references count="5">
          <reference field="8" count="1" selected="0">
            <x v="1"/>
          </reference>
          <reference field="14" count="1">
            <x v="1"/>
          </reference>
          <reference field="71" count="1" selected="0">
            <x v="60"/>
          </reference>
          <reference field="72" count="1" selected="0">
            <x v="9"/>
          </reference>
          <reference field="74" count="1" selected="0">
            <x v="2"/>
          </reference>
        </references>
      </pivotArea>
    </format>
    <format dxfId="270">
      <pivotArea dataOnly="0" labelOnly="1" fieldPosition="0">
        <references count="5">
          <reference field="8" count="1" selected="0">
            <x v="0"/>
          </reference>
          <reference field="14" count="1">
            <x v="4"/>
          </reference>
          <reference field="71" count="1" selected="0">
            <x v="61"/>
          </reference>
          <reference field="72" count="1" selected="0">
            <x v="6"/>
          </reference>
          <reference field="74" count="1" selected="0">
            <x v="0"/>
          </reference>
        </references>
      </pivotArea>
    </format>
    <format dxfId="269">
      <pivotArea dataOnly="0" labelOnly="1" fieldPosition="0">
        <references count="5">
          <reference field="8" count="1" selected="0">
            <x v="2"/>
          </reference>
          <reference field="14" count="1">
            <x v="4"/>
          </reference>
          <reference field="71" count="1" selected="0">
            <x v="61"/>
          </reference>
          <reference field="72" count="1" selected="0">
            <x v="6"/>
          </reference>
          <reference field="74" count="1" selected="0">
            <x v="0"/>
          </reference>
        </references>
      </pivotArea>
    </format>
    <format dxfId="268">
      <pivotArea dataOnly="0" labelOnly="1" fieldPosition="0">
        <references count="5">
          <reference field="8" count="1" selected="0">
            <x v="2"/>
          </reference>
          <reference field="14" count="1">
            <x v="4"/>
          </reference>
          <reference field="71" count="1" selected="0">
            <x v="61"/>
          </reference>
          <reference field="72" count="1" selected="0">
            <x v="6"/>
          </reference>
          <reference field="74" count="1" selected="0">
            <x v="1"/>
          </reference>
        </references>
      </pivotArea>
    </format>
    <format dxfId="267">
      <pivotArea dataOnly="0" labelOnly="1" fieldPosition="0">
        <references count="5">
          <reference field="8" count="1" selected="0">
            <x v="3"/>
          </reference>
          <reference field="14" count="1">
            <x v="1"/>
          </reference>
          <reference field="71" count="1" selected="0">
            <x v="62"/>
          </reference>
          <reference field="72" count="1" selected="0">
            <x v="8"/>
          </reference>
          <reference field="74" count="1" selected="0">
            <x v="0"/>
          </reference>
        </references>
      </pivotArea>
    </format>
    <format dxfId="266">
      <pivotArea dataOnly="0" labelOnly="1" fieldPosition="0">
        <references count="5">
          <reference field="8" count="1" selected="0">
            <x v="1"/>
          </reference>
          <reference field="14" count="1">
            <x v="1"/>
          </reference>
          <reference field="71" count="1" selected="0">
            <x v="63"/>
          </reference>
          <reference field="72" count="1" selected="0">
            <x v="1"/>
          </reference>
          <reference field="74" count="1" selected="0">
            <x v="0"/>
          </reference>
        </references>
      </pivotArea>
    </format>
    <format dxfId="265">
      <pivotArea dataOnly="0" labelOnly="1" fieldPosition="0">
        <references count="5">
          <reference field="8" count="1" selected="0">
            <x v="1"/>
          </reference>
          <reference field="14" count="1">
            <x v="1"/>
          </reference>
          <reference field="71" count="1" selected="0">
            <x v="63"/>
          </reference>
          <reference field="72" count="1" selected="0">
            <x v="1"/>
          </reference>
          <reference field="74" count="1" selected="0">
            <x v="1"/>
          </reference>
        </references>
      </pivotArea>
    </format>
    <format dxfId="264">
      <pivotArea dataOnly="0" labelOnly="1" fieldPosition="0">
        <references count="5">
          <reference field="8" count="1" selected="0">
            <x v="1"/>
          </reference>
          <reference field="14" count="1">
            <x v="1"/>
          </reference>
          <reference field="71" count="1" selected="0">
            <x v="64"/>
          </reference>
          <reference field="72" count="1" selected="0">
            <x v="7"/>
          </reference>
          <reference field="74" count="1" selected="0">
            <x v="0"/>
          </reference>
        </references>
      </pivotArea>
    </format>
    <format dxfId="263">
      <pivotArea dataOnly="0" labelOnly="1" fieldPosition="0">
        <references count="5">
          <reference field="8" count="1" selected="0">
            <x v="3"/>
          </reference>
          <reference field="14" count="1">
            <x v="2"/>
          </reference>
          <reference field="71" count="1" selected="0">
            <x v="64"/>
          </reference>
          <reference field="72" count="1" selected="0">
            <x v="7"/>
          </reference>
          <reference field="74" count="1" selected="0">
            <x v="1"/>
          </reference>
        </references>
      </pivotArea>
    </format>
    <format dxfId="262">
      <pivotArea dataOnly="0" labelOnly="1" fieldPosition="0">
        <references count="5">
          <reference field="8" count="1" selected="0">
            <x v="6"/>
          </reference>
          <reference field="14" count="1">
            <x v="4"/>
          </reference>
          <reference field="71" count="1" selected="0">
            <x v="65"/>
          </reference>
          <reference field="72" count="1" selected="0">
            <x v="1"/>
          </reference>
          <reference field="74" count="1" selected="0">
            <x v="0"/>
          </reference>
        </references>
      </pivotArea>
    </format>
    <format dxfId="261">
      <pivotArea dataOnly="0" labelOnly="1" fieldPosition="0">
        <references count="5">
          <reference field="8" count="1" selected="0">
            <x v="4"/>
          </reference>
          <reference field="14" count="1">
            <x v="2"/>
          </reference>
          <reference field="71" count="1" selected="0">
            <x v="66"/>
          </reference>
          <reference field="72" count="1" selected="0">
            <x v="6"/>
          </reference>
          <reference field="74" count="1" selected="0">
            <x v="0"/>
          </reference>
        </references>
      </pivotArea>
    </format>
    <format dxfId="260">
      <pivotArea dataOnly="0" labelOnly="1" fieldPosition="0">
        <references count="5">
          <reference field="8" count="1" selected="0">
            <x v="4"/>
          </reference>
          <reference field="14" count="1">
            <x v="2"/>
          </reference>
          <reference field="71" count="1" selected="0">
            <x v="66"/>
          </reference>
          <reference field="72" count="1" selected="0">
            <x v="6"/>
          </reference>
          <reference field="74" count="1" selected="0">
            <x v="1"/>
          </reference>
        </references>
      </pivotArea>
    </format>
    <format dxfId="259">
      <pivotArea dataOnly="0" labelOnly="1" fieldPosition="0">
        <references count="5">
          <reference field="8" count="1" selected="0">
            <x v="0"/>
          </reference>
          <reference field="14" count="1">
            <x v="3"/>
          </reference>
          <reference field="71" count="1" selected="0">
            <x v="67"/>
          </reference>
          <reference field="72" count="1" selected="0">
            <x v="3"/>
          </reference>
          <reference field="74" count="1" selected="0">
            <x v="0"/>
          </reference>
        </references>
      </pivotArea>
    </format>
    <format dxfId="258">
      <pivotArea dataOnly="0" labelOnly="1" fieldPosition="0">
        <references count="5">
          <reference field="8" count="1" selected="0">
            <x v="1"/>
          </reference>
          <reference field="14" count="1">
            <x v="1"/>
          </reference>
          <reference field="71" count="1" selected="0">
            <x v="67"/>
          </reference>
          <reference field="72" count="1" selected="0">
            <x v="3"/>
          </reference>
          <reference field="74" count="1" selected="0">
            <x v="0"/>
          </reference>
        </references>
      </pivotArea>
    </format>
    <format dxfId="257">
      <pivotArea dataOnly="0" labelOnly="1" fieldPosition="0">
        <references count="5">
          <reference field="8" count="1" selected="0">
            <x v="0"/>
          </reference>
          <reference field="14" count="1">
            <x v="2"/>
          </reference>
          <reference field="71" count="1" selected="0">
            <x v="67"/>
          </reference>
          <reference field="72" count="1" selected="0">
            <x v="3"/>
          </reference>
          <reference field="74" count="1" selected="0">
            <x v="2"/>
          </reference>
        </references>
      </pivotArea>
    </format>
    <format dxfId="256">
      <pivotArea dataOnly="0" labelOnly="1" fieldPosition="0">
        <references count="5">
          <reference field="8" count="1" selected="0">
            <x v="1"/>
          </reference>
          <reference field="14" count="1">
            <x v="5"/>
          </reference>
          <reference field="71" count="1" selected="0">
            <x v="70"/>
          </reference>
          <reference field="72" count="1" selected="0">
            <x v="5"/>
          </reference>
          <reference field="74" count="1" selected="0">
            <x v="2"/>
          </reference>
        </references>
      </pivotArea>
    </format>
    <format dxfId="255">
      <pivotArea dataOnly="0" labelOnly="1" fieldPosition="0">
        <references count="5">
          <reference field="8" count="1" selected="0">
            <x v="0"/>
          </reference>
          <reference field="14" count="2">
            <x v="1"/>
            <x v="5"/>
          </reference>
          <reference field="71" count="1" selected="0">
            <x v="71"/>
          </reference>
          <reference field="72" count="1" selected="0">
            <x v="4"/>
          </reference>
          <reference field="74" count="1" selected="0">
            <x v="0"/>
          </reference>
        </references>
      </pivotArea>
    </format>
    <format dxfId="254">
      <pivotArea dataOnly="0" labelOnly="1" fieldPosition="0">
        <references count="5">
          <reference field="8" count="1" selected="0">
            <x v="2"/>
          </reference>
          <reference field="14" count="1">
            <x v="6"/>
          </reference>
          <reference field="71" count="1" selected="0">
            <x v="80"/>
          </reference>
          <reference field="72" count="1" selected="0">
            <x v="6"/>
          </reference>
          <reference field="74" count="1" selected="0">
            <x v="0"/>
          </reference>
        </references>
      </pivotArea>
    </format>
    <format dxfId="253">
      <pivotArea dataOnly="0" labelOnly="1" fieldPosition="0">
        <references count="5">
          <reference field="8" count="1" selected="0">
            <x v="0"/>
          </reference>
          <reference field="14" count="2">
            <x v="3"/>
            <x v="5"/>
          </reference>
          <reference field="71" count="1" selected="0">
            <x v="80"/>
          </reference>
          <reference field="72" count="1" selected="0">
            <x v="6"/>
          </reference>
          <reference field="74" count="1" selected="0">
            <x v="1"/>
          </reference>
        </references>
      </pivotArea>
    </format>
    <format dxfId="252">
      <pivotArea dataOnly="0" labelOnly="1" fieldPosition="0">
        <references count="5">
          <reference field="8" count="1" selected="0">
            <x v="1"/>
          </reference>
          <reference field="14" count="1">
            <x v="1"/>
          </reference>
          <reference field="71" count="1" selected="0">
            <x v="87"/>
          </reference>
          <reference field="72" count="1" selected="0">
            <x v="7"/>
          </reference>
          <reference field="74" count="1" selected="0">
            <x v="0"/>
          </reference>
        </references>
      </pivotArea>
    </format>
    <format dxfId="251">
      <pivotArea dataOnly="0" labelOnly="1" fieldPosition="0">
        <references count="5">
          <reference field="8" count="1" selected="0">
            <x v="1"/>
          </reference>
          <reference field="14" count="1">
            <x v="1"/>
          </reference>
          <reference field="71" count="1" selected="0">
            <x v="87"/>
          </reference>
          <reference field="72" count="1" selected="0">
            <x v="7"/>
          </reference>
          <reference field="74" count="1" selected="0">
            <x v="2"/>
          </reference>
        </references>
      </pivotArea>
    </format>
    <format dxfId="250">
      <pivotArea dataOnly="0" labelOnly="1" fieldPosition="0">
        <references count="5">
          <reference field="8" count="1" selected="0">
            <x v="0"/>
          </reference>
          <reference field="14" count="1">
            <x v="0"/>
          </reference>
          <reference field="71" count="1" selected="0">
            <x v="88"/>
          </reference>
          <reference field="72" count="1" selected="0">
            <x v="4"/>
          </reference>
          <reference field="74" count="1" selected="0">
            <x v="2"/>
          </reference>
        </references>
      </pivotArea>
    </format>
    <format dxfId="249">
      <pivotArea dataOnly="0" labelOnly="1" fieldPosition="0">
        <references count="5">
          <reference field="8" count="1" selected="0">
            <x v="3"/>
          </reference>
          <reference field="14" count="2">
            <x v="2"/>
            <x v="3"/>
          </reference>
          <reference field="71" count="1" selected="0">
            <x v="89"/>
          </reference>
          <reference field="72" count="1" selected="0">
            <x v="8"/>
          </reference>
          <reference field="74" count="1" selected="0">
            <x v="0"/>
          </reference>
        </references>
      </pivotArea>
    </format>
    <format dxfId="248">
      <pivotArea dataOnly="0" labelOnly="1" fieldPosition="0">
        <references count="5">
          <reference field="8" count="1" selected="0">
            <x v="3"/>
          </reference>
          <reference field="14" count="1">
            <x v="2"/>
          </reference>
          <reference field="71" count="1" selected="0">
            <x v="89"/>
          </reference>
          <reference field="72" count="1" selected="0">
            <x v="8"/>
          </reference>
          <reference field="74" count="1" selected="0">
            <x v="2"/>
          </reference>
        </references>
      </pivotArea>
    </format>
    <format dxfId="247">
      <pivotArea dataOnly="0" labelOnly="1" fieldPosition="0">
        <references count="5">
          <reference field="8" count="1" selected="0">
            <x v="0"/>
          </reference>
          <reference field="14" count="1">
            <x v="3"/>
          </reference>
          <reference field="71" count="1" selected="0">
            <x v="90"/>
          </reference>
          <reference field="72" count="1" selected="0">
            <x v="7"/>
          </reference>
          <reference field="74" count="1" selected="0">
            <x v="0"/>
          </reference>
        </references>
      </pivotArea>
    </format>
    <format dxfId="246">
      <pivotArea dataOnly="0" labelOnly="1" fieldPosition="0">
        <references count="5">
          <reference field="8" count="1" selected="0">
            <x v="0"/>
          </reference>
          <reference field="14" count="1">
            <x v="3"/>
          </reference>
          <reference field="71" count="1" selected="0">
            <x v="90"/>
          </reference>
          <reference field="72" count="1" selected="0">
            <x v="7"/>
          </reference>
          <reference field="74" count="1" selected="0">
            <x v="1"/>
          </reference>
        </references>
      </pivotArea>
    </format>
    <format dxfId="245">
      <pivotArea dataOnly="0" labelOnly="1" fieldPosition="0">
        <references count="5">
          <reference field="8" count="1" selected="0">
            <x v="1"/>
          </reference>
          <reference field="14" count="2">
            <x v="1"/>
            <x v="5"/>
          </reference>
          <reference field="71" count="1" selected="0">
            <x v="91"/>
          </reference>
          <reference field="72" count="1" selected="0">
            <x v="5"/>
          </reference>
          <reference field="74" count="1" selected="0">
            <x v="0"/>
          </reference>
        </references>
      </pivotArea>
    </format>
    <format dxfId="244">
      <pivotArea dataOnly="0" labelOnly="1" fieldPosition="0">
        <references count="5">
          <reference field="8" count="1" selected="0">
            <x v="1"/>
          </reference>
          <reference field="14" count="1">
            <x v="5"/>
          </reference>
          <reference field="71" count="1" selected="0">
            <x v="91"/>
          </reference>
          <reference field="72" count="1" selected="0">
            <x v="5"/>
          </reference>
          <reference field="74" count="1" selected="0">
            <x v="1"/>
          </reference>
        </references>
      </pivotArea>
    </format>
    <format dxfId="243">
      <pivotArea dataOnly="0" labelOnly="1" fieldPosition="0">
        <references count="5">
          <reference field="8" count="1" selected="0">
            <x v="0"/>
          </reference>
          <reference field="14" count="1">
            <x v="5"/>
          </reference>
          <reference field="71" count="1" selected="0">
            <x v="92"/>
          </reference>
          <reference field="72" count="1" selected="0">
            <x v="9"/>
          </reference>
          <reference field="74" count="1" selected="0">
            <x v="0"/>
          </reference>
        </references>
      </pivotArea>
    </format>
    <format dxfId="242">
      <pivotArea dataOnly="0" labelOnly="1" fieldPosition="0">
        <references count="5">
          <reference field="8" count="1" selected="0">
            <x v="1"/>
          </reference>
          <reference field="14" count="1">
            <x v="1"/>
          </reference>
          <reference field="71" count="1" selected="0">
            <x v="92"/>
          </reference>
          <reference field="72" count="1" selected="0">
            <x v="9"/>
          </reference>
          <reference field="74" count="1" selected="0">
            <x v="0"/>
          </reference>
        </references>
      </pivotArea>
    </format>
    <format dxfId="241">
      <pivotArea dataOnly="0" labelOnly="1" fieldPosition="0">
        <references count="5">
          <reference field="8" count="1" selected="0">
            <x v="2"/>
          </reference>
          <reference field="14" count="1">
            <x v="5"/>
          </reference>
          <reference field="71" count="1" selected="0">
            <x v="92"/>
          </reference>
          <reference field="72" count="1" selected="0">
            <x v="9"/>
          </reference>
          <reference field="74" count="1" selected="0">
            <x v="1"/>
          </reference>
        </references>
      </pivotArea>
    </format>
    <format dxfId="240">
      <pivotArea dataOnly="0" labelOnly="1" fieldPosition="0">
        <references count="5">
          <reference field="8" count="1" selected="0">
            <x v="0"/>
          </reference>
          <reference field="14" count="1">
            <x v="1"/>
          </reference>
          <reference field="71" count="1" selected="0">
            <x v="93"/>
          </reference>
          <reference field="72" count="1" selected="0">
            <x v="2"/>
          </reference>
          <reference field="74" count="1" selected="0">
            <x v="0"/>
          </reference>
        </references>
      </pivotArea>
    </format>
    <format dxfId="239">
      <pivotArea dataOnly="0" labelOnly="1" fieldPosition="0">
        <references count="5">
          <reference field="8" count="1" selected="0">
            <x v="0"/>
          </reference>
          <reference field="14" count="2">
            <x v="2"/>
            <x v="5"/>
          </reference>
          <reference field="71" count="1" selected="0">
            <x v="93"/>
          </reference>
          <reference field="72" count="1" selected="0">
            <x v="2"/>
          </reference>
          <reference field="74" count="1" selected="0">
            <x v="2"/>
          </reference>
        </references>
      </pivotArea>
    </format>
    <format dxfId="238">
      <pivotArea dataOnly="0" labelOnly="1" fieldPosition="0">
        <references count="5">
          <reference field="8" count="1" selected="0">
            <x v="0"/>
          </reference>
          <reference field="14" count="1">
            <x v="2"/>
          </reference>
          <reference field="71" count="1" selected="0">
            <x v="94"/>
          </reference>
          <reference field="72" count="1" selected="0">
            <x v="4"/>
          </reference>
          <reference field="74" count="1" selected="0">
            <x v="0"/>
          </reference>
        </references>
      </pivotArea>
    </format>
    <format dxfId="237">
      <pivotArea dataOnly="0" labelOnly="1" fieldPosition="0">
        <references count="5">
          <reference field="8" count="1" selected="0">
            <x v="1"/>
          </reference>
          <reference field="14" count="1">
            <x v="1"/>
          </reference>
          <reference field="71" count="1" selected="0">
            <x v="94"/>
          </reference>
          <reference field="72" count="1" selected="0">
            <x v="4"/>
          </reference>
          <reference field="74" count="1" selected="0">
            <x v="0"/>
          </reference>
        </references>
      </pivotArea>
    </format>
    <format dxfId="236">
      <pivotArea dataOnly="0" labelOnly="1" fieldPosition="0">
        <references count="5">
          <reference field="8" count="1" selected="0">
            <x v="0"/>
          </reference>
          <reference field="14" count="1">
            <x v="3"/>
          </reference>
          <reference field="71" count="1" selected="0">
            <x v="94"/>
          </reference>
          <reference field="72" count="1" selected="0">
            <x v="4"/>
          </reference>
          <reference field="74" count="1" selected="0">
            <x v="1"/>
          </reference>
        </references>
      </pivotArea>
    </format>
    <format dxfId="235">
      <pivotArea dataOnly="0" labelOnly="1" fieldPosition="0">
        <references count="5">
          <reference field="8" count="1" selected="0">
            <x v="5"/>
          </reference>
          <reference field="14" count="1">
            <x v="5"/>
          </reference>
          <reference field="71" count="1" selected="0">
            <x v="95"/>
          </reference>
          <reference field="72" count="1" selected="0">
            <x v="5"/>
          </reference>
          <reference field="74" count="1" selected="0">
            <x v="2"/>
          </reference>
        </references>
      </pivotArea>
    </format>
    <format dxfId="234">
      <pivotArea dataOnly="0" labelOnly="1" fieldPosition="0">
        <references count="5">
          <reference field="8" count="1" selected="0">
            <x v="1"/>
          </reference>
          <reference field="14" count="1">
            <x v="1"/>
          </reference>
          <reference field="71" count="1" selected="0">
            <x v="96"/>
          </reference>
          <reference field="72" count="1" selected="0">
            <x v="7"/>
          </reference>
          <reference field="74" count="1" selected="0">
            <x v="0"/>
          </reference>
        </references>
      </pivotArea>
    </format>
    <format dxfId="233">
      <pivotArea dataOnly="0" labelOnly="1" fieldPosition="0">
        <references count="5">
          <reference field="8" count="1" selected="0">
            <x v="3"/>
          </reference>
          <reference field="14" count="1">
            <x v="2"/>
          </reference>
          <reference field="71" count="1" selected="0">
            <x v="96"/>
          </reference>
          <reference field="72" count="1" selected="0">
            <x v="7"/>
          </reference>
          <reference field="74" count="1" selected="0">
            <x v="2"/>
          </reference>
        </references>
      </pivotArea>
    </format>
    <format dxfId="232">
      <pivotArea dataOnly="0" labelOnly="1" fieldPosition="0">
        <references count="5">
          <reference field="8" count="1" selected="0">
            <x v="1"/>
          </reference>
          <reference field="14" count="1">
            <x v="1"/>
          </reference>
          <reference field="71" count="1" selected="0">
            <x v="97"/>
          </reference>
          <reference field="72" count="1" selected="0">
            <x v="5"/>
          </reference>
          <reference field="74" count="1" selected="0">
            <x v="0"/>
          </reference>
        </references>
      </pivotArea>
    </format>
    <format dxfId="231">
      <pivotArea dataOnly="0" labelOnly="1" fieldPosition="0">
        <references count="5">
          <reference field="8" count="1" selected="0">
            <x v="5"/>
          </reference>
          <reference field="14" count="1">
            <x v="4"/>
          </reference>
          <reference field="71" count="1" selected="0">
            <x v="97"/>
          </reference>
          <reference field="72" count="1" selected="0">
            <x v="5"/>
          </reference>
          <reference field="74" count="1" selected="0">
            <x v="1"/>
          </reference>
        </references>
      </pivotArea>
    </format>
    <format dxfId="230">
      <pivotArea dataOnly="0" labelOnly="1" fieldPosition="0">
        <references count="5">
          <reference field="8" count="1" selected="0">
            <x v="1"/>
          </reference>
          <reference field="14" count="1">
            <x v="6"/>
          </reference>
          <reference field="71" count="1" selected="0">
            <x v="98"/>
          </reference>
          <reference field="72" count="1" selected="0">
            <x v="5"/>
          </reference>
          <reference field="74" count="1" selected="0">
            <x v="0"/>
          </reference>
        </references>
      </pivotArea>
    </format>
    <format dxfId="229">
      <pivotArea dataOnly="0" labelOnly="1" fieldPosition="0">
        <references count="5">
          <reference field="8" count="1" selected="0">
            <x v="1"/>
          </reference>
          <reference field="14" count="1">
            <x v="6"/>
          </reference>
          <reference field="71" count="1" selected="0">
            <x v="98"/>
          </reference>
          <reference field="72" count="1" selected="0">
            <x v="5"/>
          </reference>
          <reference field="74" count="1" selected="0">
            <x v="1"/>
          </reference>
        </references>
      </pivotArea>
    </format>
    <format dxfId="228">
      <pivotArea dataOnly="0" labelOnly="1" fieldPosition="0">
        <references count="5">
          <reference field="8" count="1" selected="0">
            <x v="0"/>
          </reference>
          <reference field="14" count="1">
            <x v="1"/>
          </reference>
          <reference field="71" count="1" selected="0">
            <x v="99"/>
          </reference>
          <reference field="72" count="1" selected="0">
            <x v="4"/>
          </reference>
          <reference field="74" count="1" selected="0">
            <x v="0"/>
          </reference>
        </references>
      </pivotArea>
    </format>
    <format dxfId="227">
      <pivotArea dataOnly="0" labelOnly="1" fieldPosition="0">
        <references count="5">
          <reference field="8" count="1" selected="0">
            <x v="1"/>
          </reference>
          <reference field="14" count="1">
            <x v="1"/>
          </reference>
          <reference field="71" count="1" selected="0">
            <x v="99"/>
          </reference>
          <reference field="72" count="1" selected="0">
            <x v="4"/>
          </reference>
          <reference field="74" count="1" selected="0">
            <x v="0"/>
          </reference>
        </references>
      </pivotArea>
    </format>
    <format dxfId="226">
      <pivotArea dataOnly="0" labelOnly="1" fieldPosition="0">
        <references count="5">
          <reference field="8" count="1" selected="0">
            <x v="0"/>
          </reference>
          <reference field="14" count="1">
            <x v="1"/>
          </reference>
          <reference field="71" count="1" selected="0">
            <x v="99"/>
          </reference>
          <reference field="72" count="1" selected="0">
            <x v="4"/>
          </reference>
          <reference field="74" count="1" selected="0">
            <x v="1"/>
          </reference>
        </references>
      </pivotArea>
    </format>
    <format dxfId="225">
      <pivotArea dataOnly="0" labelOnly="1" fieldPosition="0">
        <references count="5">
          <reference field="8" count="1" selected="0">
            <x v="5"/>
          </reference>
          <reference field="14" count="1">
            <x v="5"/>
          </reference>
          <reference field="71" count="1" selected="0">
            <x v="100"/>
          </reference>
          <reference field="72" count="1" selected="0">
            <x v="1"/>
          </reference>
          <reference field="74" count="1" selected="0">
            <x v="1"/>
          </reference>
        </references>
      </pivotArea>
    </format>
    <format dxfId="224">
      <pivotArea dataOnly="0" labelOnly="1" fieldPosition="0">
        <references count="5">
          <reference field="8" count="1" selected="0">
            <x v="4"/>
          </reference>
          <reference field="14" count="2">
            <x v="1"/>
            <x v="3"/>
          </reference>
          <reference field="71" count="1" selected="0">
            <x v="101"/>
          </reference>
          <reference field="72" count="1" selected="0">
            <x v="8"/>
          </reference>
          <reference field="74" count="1" selected="0">
            <x v="0"/>
          </reference>
        </references>
      </pivotArea>
    </format>
    <format dxfId="223">
      <pivotArea dataOnly="0" labelOnly="1" fieldPosition="0">
        <references count="5">
          <reference field="8" count="1" selected="0">
            <x v="4"/>
          </reference>
          <reference field="14" count="1">
            <x v="1"/>
          </reference>
          <reference field="71" count="1" selected="0">
            <x v="101"/>
          </reference>
          <reference field="72" count="1" selected="0">
            <x v="8"/>
          </reference>
          <reference field="74" count="1" selected="0">
            <x v="2"/>
          </reference>
        </references>
      </pivotArea>
    </format>
    <format dxfId="222">
      <pivotArea dataOnly="0" labelOnly="1" fieldPosition="0">
        <references count="5">
          <reference field="8" count="1" selected="0">
            <x v="3"/>
          </reference>
          <reference field="14" count="1">
            <x v="2"/>
          </reference>
          <reference field="71" count="1" selected="0">
            <x v="102"/>
          </reference>
          <reference field="72" count="1" selected="0">
            <x v="0"/>
          </reference>
          <reference field="74" count="1" selected="0">
            <x v="0"/>
          </reference>
        </references>
      </pivotArea>
    </format>
    <format dxfId="221">
      <pivotArea dataOnly="0" labelOnly="1" fieldPosition="0">
        <references count="5">
          <reference field="8" count="1" selected="0">
            <x v="1"/>
          </reference>
          <reference field="14" count="1">
            <x v="1"/>
          </reference>
          <reference field="71" count="1" selected="0">
            <x v="103"/>
          </reference>
          <reference field="72" count="1" selected="0">
            <x v="9"/>
          </reference>
          <reference field="74" count="1" selected="0">
            <x v="0"/>
          </reference>
        </references>
      </pivotArea>
    </format>
    <format dxfId="220">
      <pivotArea dataOnly="0" labelOnly="1" fieldPosition="0">
        <references count="5">
          <reference field="8" count="1" selected="0">
            <x v="0"/>
          </reference>
          <reference field="14" count="2">
            <x v="2"/>
            <x v="3"/>
          </reference>
          <reference field="71" count="1" selected="0">
            <x v="103"/>
          </reference>
          <reference field="72" count="1" selected="0">
            <x v="9"/>
          </reference>
          <reference field="74" count="1" selected="0">
            <x v="1"/>
          </reference>
        </references>
      </pivotArea>
    </format>
    <format dxfId="219">
      <pivotArea dataOnly="0" labelOnly="1" fieldPosition="0">
        <references count="5">
          <reference field="8" count="1" selected="0">
            <x v="6"/>
          </reference>
          <reference field="14" count="1">
            <x v="5"/>
          </reference>
          <reference field="71" count="1" selected="0">
            <x v="104"/>
          </reference>
          <reference field="72" count="1" selected="0">
            <x v="1"/>
          </reference>
          <reference field="74" count="1" selected="0">
            <x v="0"/>
          </reference>
        </references>
      </pivotArea>
    </format>
    <format dxfId="218">
      <pivotArea dataOnly="0" labelOnly="1" fieldPosition="0">
        <references count="5">
          <reference field="8" count="1" selected="0">
            <x v="1"/>
          </reference>
          <reference field="14" count="1">
            <x v="1"/>
          </reference>
          <reference field="71" count="1" selected="0">
            <x v="105"/>
          </reference>
          <reference field="72" count="1" selected="0">
            <x v="9"/>
          </reference>
          <reference field="74" count="1" selected="0">
            <x v="0"/>
          </reference>
        </references>
      </pivotArea>
    </format>
    <format dxfId="217">
      <pivotArea dataOnly="0" labelOnly="1" fieldPosition="0">
        <references count="5">
          <reference field="8" count="1" selected="0">
            <x v="1"/>
          </reference>
          <reference field="14" count="1">
            <x v="1"/>
          </reference>
          <reference field="71" count="1" selected="0">
            <x v="105"/>
          </reference>
          <reference field="72" count="1" selected="0">
            <x v="9"/>
          </reference>
          <reference field="74" count="1" selected="0">
            <x v="1"/>
          </reference>
        </references>
      </pivotArea>
    </format>
    <format dxfId="216">
      <pivotArea dataOnly="0" labelOnly="1" fieldPosition="0">
        <references count="5">
          <reference field="8" count="1" selected="0">
            <x v="1"/>
          </reference>
          <reference field="14" count="1">
            <x v="1"/>
          </reference>
          <reference field="71" count="1" selected="0">
            <x v="106"/>
          </reference>
          <reference field="72" count="1" selected="0">
            <x v="7"/>
          </reference>
          <reference field="74" count="1" selected="0">
            <x v="0"/>
          </reference>
        </references>
      </pivotArea>
    </format>
    <format dxfId="215">
      <pivotArea dataOnly="0" labelOnly="1" fieldPosition="0">
        <references count="5">
          <reference field="8" count="1" selected="0">
            <x v="1"/>
          </reference>
          <reference field="14" count="1">
            <x v="1"/>
          </reference>
          <reference field="71" count="1" selected="0">
            <x v="106"/>
          </reference>
          <reference field="72" count="1" selected="0">
            <x v="7"/>
          </reference>
          <reference field="74" count="1" selected="0">
            <x v="1"/>
          </reference>
        </references>
      </pivotArea>
    </format>
    <format dxfId="214">
      <pivotArea dataOnly="0" labelOnly="1" fieldPosition="0">
        <references count="5">
          <reference field="8" count="1" selected="0">
            <x v="1"/>
          </reference>
          <reference field="14" count="1">
            <x v="1"/>
          </reference>
          <reference field="71" count="1" selected="0">
            <x v="107"/>
          </reference>
          <reference field="72" count="1" selected="0">
            <x v="6"/>
          </reference>
          <reference field="74" count="1" selected="0">
            <x v="0"/>
          </reference>
        </references>
      </pivotArea>
    </format>
    <format dxfId="213">
      <pivotArea dataOnly="0" labelOnly="1" fieldPosition="0">
        <references count="5">
          <reference field="8" count="1" selected="0">
            <x v="2"/>
          </reference>
          <reference field="14" count="1">
            <x v="2"/>
          </reference>
          <reference field="71" count="1" selected="0">
            <x v="107"/>
          </reference>
          <reference field="72" count="1" selected="0">
            <x v="6"/>
          </reference>
          <reference field="74" count="1" selected="0">
            <x v="0"/>
          </reference>
        </references>
      </pivotArea>
    </format>
    <format dxfId="212">
      <pivotArea dataOnly="0" labelOnly="1" fieldPosition="0">
        <references count="5">
          <reference field="8" count="1" selected="0">
            <x v="2"/>
          </reference>
          <reference field="14" count="1">
            <x v="2"/>
          </reference>
          <reference field="71" count="1" selected="0">
            <x v="107"/>
          </reference>
          <reference field="72" count="1" selected="0">
            <x v="6"/>
          </reference>
          <reference field="74" count="1" selected="0">
            <x v="1"/>
          </reference>
        </references>
      </pivotArea>
    </format>
    <format dxfId="211">
      <pivotArea dataOnly="0" labelOnly="1" fieldPosition="0">
        <references count="5">
          <reference field="8" count="1" selected="0">
            <x v="0"/>
          </reference>
          <reference field="14" count="1">
            <x v="6"/>
          </reference>
          <reference field="71" count="1" selected="0">
            <x v="108"/>
          </reference>
          <reference field="72" count="1" selected="0">
            <x v="2"/>
          </reference>
          <reference field="74" count="1" selected="0">
            <x v="2"/>
          </reference>
        </references>
      </pivotArea>
    </format>
    <format dxfId="210">
      <pivotArea dataOnly="0" labelOnly="1" fieldPosition="0">
        <references count="5">
          <reference field="8" count="1" selected="0">
            <x v="2"/>
          </reference>
          <reference field="14" count="1">
            <x v="2"/>
          </reference>
          <reference field="71" count="1" selected="0">
            <x v="109"/>
          </reference>
          <reference field="72" count="1" selected="0">
            <x v="6"/>
          </reference>
          <reference field="74" count="1" selected="0">
            <x v="0"/>
          </reference>
        </references>
      </pivotArea>
    </format>
    <format dxfId="209">
      <pivotArea dataOnly="0" labelOnly="1" fieldPosition="0">
        <references count="5">
          <reference field="8" count="1" selected="0">
            <x v="2"/>
          </reference>
          <reference field="14" count="1">
            <x v="2"/>
          </reference>
          <reference field="71" count="1" selected="0">
            <x v="109"/>
          </reference>
          <reference field="72" count="1" selected="0">
            <x v="6"/>
          </reference>
          <reference field="74" count="1" selected="0">
            <x v="1"/>
          </reference>
        </references>
      </pivotArea>
    </format>
    <format dxfId="208">
      <pivotArea dataOnly="0" labelOnly="1" fieldPosition="0">
        <references count="5">
          <reference field="8" count="1" selected="0">
            <x v="3"/>
          </reference>
          <reference field="14" count="1">
            <x v="4"/>
          </reference>
          <reference field="71" count="1" selected="0">
            <x v="110"/>
          </reference>
          <reference field="72" count="1" selected="0">
            <x v="7"/>
          </reference>
          <reference field="74" count="1" selected="0">
            <x v="0"/>
          </reference>
        </references>
      </pivotArea>
    </format>
    <format dxfId="207">
      <pivotArea dataOnly="0" labelOnly="1" fieldPosition="0">
        <references count="5">
          <reference field="8" count="1" selected="0">
            <x v="5"/>
          </reference>
          <reference field="14" count="1">
            <x v="5"/>
          </reference>
          <reference field="71" count="1" selected="0">
            <x v="110"/>
          </reference>
          <reference field="72" count="1" selected="0">
            <x v="7"/>
          </reference>
          <reference field="74" count="1" selected="0">
            <x v="0"/>
          </reference>
        </references>
      </pivotArea>
    </format>
    <format dxfId="206">
      <pivotArea dataOnly="0" labelOnly="1" fieldPosition="0">
        <references count="5">
          <reference field="8" count="1" selected="0">
            <x v="1"/>
          </reference>
          <reference field="14" count="1">
            <x v="4"/>
          </reference>
          <reference field="71" count="1" selected="0">
            <x v="110"/>
          </reference>
          <reference field="72" count="1" selected="0">
            <x v="7"/>
          </reference>
          <reference field="74" count="1" selected="0">
            <x v="1"/>
          </reference>
        </references>
      </pivotArea>
    </format>
    <format dxfId="205">
      <pivotArea dataOnly="0" labelOnly="1" fieldPosition="0">
        <references count="5">
          <reference field="8" count="1" selected="0">
            <x v="1"/>
          </reference>
          <reference field="14" count="1">
            <x v="1"/>
          </reference>
          <reference field="71" count="1" selected="0">
            <x v="111"/>
          </reference>
          <reference field="72" count="1" selected="0">
            <x v="2"/>
          </reference>
          <reference field="74" count="1" selected="0">
            <x v="0"/>
          </reference>
        </references>
      </pivotArea>
    </format>
    <format dxfId="204">
      <pivotArea dataOnly="0" labelOnly="1" fieldPosition="0">
        <references count="5">
          <reference field="8" count="1" selected="0">
            <x v="1"/>
          </reference>
          <reference field="14" count="1">
            <x v="1"/>
          </reference>
          <reference field="71" count="1" selected="0">
            <x v="112"/>
          </reference>
          <reference field="72" count="1" selected="0">
            <x v="5"/>
          </reference>
          <reference field="74" count="1" selected="0">
            <x v="0"/>
          </reference>
        </references>
      </pivotArea>
    </format>
    <format dxfId="203">
      <pivotArea dataOnly="0" labelOnly="1" fieldPosition="0">
        <references count="5">
          <reference field="8" count="1" selected="0">
            <x v="5"/>
          </reference>
          <reference field="14" count="1">
            <x v="4"/>
          </reference>
          <reference field="71" count="1" selected="0">
            <x v="112"/>
          </reference>
          <reference field="72" count="1" selected="0">
            <x v="5"/>
          </reference>
          <reference field="74" count="1" selected="0">
            <x v="2"/>
          </reference>
        </references>
      </pivotArea>
    </format>
    <format dxfId="202">
      <pivotArea dataOnly="0" labelOnly="1" fieldPosition="0">
        <references count="5">
          <reference field="8" count="1" selected="0">
            <x v="3"/>
          </reference>
          <reference field="14" count="1">
            <x v="2"/>
          </reference>
          <reference field="71" count="1" selected="0">
            <x v="113"/>
          </reference>
          <reference field="72" count="1" selected="0">
            <x v="1"/>
          </reference>
          <reference field="74" count="1" selected="0">
            <x v="0"/>
          </reference>
        </references>
      </pivotArea>
    </format>
    <format dxfId="201">
      <pivotArea dataOnly="0" labelOnly="1" fieldPosition="0">
        <references count="5">
          <reference field="8" count="1" selected="0">
            <x v="3"/>
          </reference>
          <reference field="14" count="1">
            <x v="2"/>
          </reference>
          <reference field="71" count="1" selected="0">
            <x v="113"/>
          </reference>
          <reference field="72" count="1" selected="0">
            <x v="1"/>
          </reference>
          <reference field="74" count="1" selected="0">
            <x v="1"/>
          </reference>
        </references>
      </pivotArea>
    </format>
    <format dxfId="200">
      <pivotArea dataOnly="0" labelOnly="1" fieldPosition="0">
        <references count="5">
          <reference field="8" count="1" selected="0">
            <x v="0"/>
          </reference>
          <reference field="14" count="2">
            <x v="2"/>
            <x v="3"/>
          </reference>
          <reference field="71" count="1" selected="0">
            <x v="114"/>
          </reference>
          <reference field="72" count="1" selected="0">
            <x v="3"/>
          </reference>
          <reference field="74" count="1" selected="0">
            <x v="0"/>
          </reference>
        </references>
      </pivotArea>
    </format>
    <format dxfId="199">
      <pivotArea dataOnly="0" labelOnly="1" fieldPosition="0">
        <references count="5">
          <reference field="8" count="1" selected="0">
            <x v="0"/>
          </reference>
          <reference field="14" count="1">
            <x v="2"/>
          </reference>
          <reference field="71" count="1" selected="0">
            <x v="114"/>
          </reference>
          <reference field="72" count="1" selected="0">
            <x v="3"/>
          </reference>
          <reference field="74" count="1" selected="0">
            <x v="2"/>
          </reference>
        </references>
      </pivotArea>
    </format>
    <format dxfId="198">
      <pivotArea dataOnly="0" labelOnly="1" fieldPosition="0">
        <references count="5">
          <reference field="8" count="1" selected="0">
            <x v="0"/>
          </reference>
          <reference field="14" count="2">
            <x v="2"/>
            <x v="3"/>
          </reference>
          <reference field="71" count="1" selected="0">
            <x v="115"/>
          </reference>
          <reference field="72" count="1" selected="0">
            <x v="4"/>
          </reference>
          <reference field="74" count="1" selected="0">
            <x v="2"/>
          </reference>
        </references>
      </pivotArea>
    </format>
    <format dxfId="197">
      <pivotArea dataOnly="0" labelOnly="1" fieldPosition="0">
        <references count="5">
          <reference field="8" count="1" selected="0">
            <x v="3"/>
          </reference>
          <reference field="14" count="1">
            <x v="2"/>
          </reference>
          <reference field="71" count="1" selected="0">
            <x v="116"/>
          </reference>
          <reference field="72" count="1" selected="0">
            <x v="7"/>
          </reference>
          <reference field="74" count="1" selected="0">
            <x v="0"/>
          </reference>
        </references>
      </pivotArea>
    </format>
    <format dxfId="196">
      <pivotArea dataOnly="0" labelOnly="1" fieldPosition="0">
        <references count="5">
          <reference field="8" count="1" selected="0">
            <x v="1"/>
          </reference>
          <reference field="14" count="1">
            <x v="1"/>
          </reference>
          <reference field="71" count="1" selected="0">
            <x v="116"/>
          </reference>
          <reference field="72" count="1" selected="0">
            <x v="7"/>
          </reference>
          <reference field="74" count="1" selected="0">
            <x v="1"/>
          </reference>
        </references>
      </pivotArea>
    </format>
    <format dxfId="195">
      <pivotArea dataOnly="0" labelOnly="1" fieldPosition="0">
        <references count="5">
          <reference field="8" count="1" selected="0">
            <x v="1"/>
          </reference>
          <reference field="14" count="1">
            <x v="1"/>
          </reference>
          <reference field="71" count="1" selected="0">
            <x v="117"/>
          </reference>
          <reference field="72" count="1" selected="0">
            <x v="0"/>
          </reference>
          <reference field="74" count="1" selected="0">
            <x v="0"/>
          </reference>
        </references>
      </pivotArea>
    </format>
    <format dxfId="194">
      <pivotArea dataOnly="0" labelOnly="1" fieldPosition="0">
        <references count="5">
          <reference field="8" count="1" selected="0">
            <x v="1"/>
          </reference>
          <reference field="14" count="1">
            <x v="1"/>
          </reference>
          <reference field="71" count="1" selected="0">
            <x v="117"/>
          </reference>
          <reference field="72" count="1" selected="0">
            <x v="0"/>
          </reference>
          <reference field="74" count="1" selected="0">
            <x v="2"/>
          </reference>
        </references>
      </pivotArea>
    </format>
    <format dxfId="193">
      <pivotArea dataOnly="0" labelOnly="1" fieldPosition="0">
        <references count="5">
          <reference field="8" count="1" selected="0">
            <x v="3"/>
          </reference>
          <reference field="14" count="1">
            <x v="4"/>
          </reference>
          <reference field="71" count="1" selected="0">
            <x v="118"/>
          </reference>
          <reference field="72" count="1" selected="0">
            <x v="6"/>
          </reference>
          <reference field="74" count="1" selected="0">
            <x v="0"/>
          </reference>
        </references>
      </pivotArea>
    </format>
    <format dxfId="192">
      <pivotArea dataOnly="0" labelOnly="1" fieldPosition="0">
        <references count="5">
          <reference field="8" count="1" selected="0">
            <x v="5"/>
          </reference>
          <reference field="14" count="1">
            <x v="3"/>
          </reference>
          <reference field="71" count="1" selected="0">
            <x v="119"/>
          </reference>
          <reference field="72" count="1" selected="0">
            <x v="1"/>
          </reference>
          <reference field="74" count="1" selected="0">
            <x v="1"/>
          </reference>
        </references>
      </pivotArea>
    </format>
    <format dxfId="191">
      <pivotArea dataOnly="0" labelOnly="1" fieldPosition="0">
        <references count="5">
          <reference field="8" count="1" selected="0">
            <x v="0"/>
          </reference>
          <reference field="14" count="1">
            <x v="1"/>
          </reference>
          <reference field="71" count="1" selected="0">
            <x v="120"/>
          </reference>
          <reference field="72" count="1" selected="0">
            <x v="3"/>
          </reference>
          <reference field="74" count="1" selected="0">
            <x v="0"/>
          </reference>
        </references>
      </pivotArea>
    </format>
    <format dxfId="190">
      <pivotArea dataOnly="0" labelOnly="1" fieldPosition="0">
        <references count="5">
          <reference field="8" count="1" selected="0">
            <x v="0"/>
          </reference>
          <reference field="14" count="1">
            <x v="1"/>
          </reference>
          <reference field="71" count="1" selected="0">
            <x v="120"/>
          </reference>
          <reference field="72" count="1" selected="0">
            <x v="3"/>
          </reference>
          <reference field="74" count="1" selected="0">
            <x v="2"/>
          </reference>
        </references>
      </pivotArea>
    </format>
    <format dxfId="189">
      <pivotArea dataOnly="0" labelOnly="1" fieldPosition="0">
        <references count="5">
          <reference field="8" count="1" selected="0">
            <x v="0"/>
          </reference>
          <reference field="14" count="1">
            <x v="2"/>
          </reference>
          <reference field="71" count="1" selected="0">
            <x v="121"/>
          </reference>
          <reference field="72" count="1" selected="0">
            <x v="1"/>
          </reference>
          <reference field="74" count="1" selected="0">
            <x v="2"/>
          </reference>
        </references>
      </pivotArea>
    </format>
    <format dxfId="188">
      <pivotArea dataOnly="0" labelOnly="1" fieldPosition="0">
        <references count="5">
          <reference field="8" count="1" selected="0">
            <x v="1"/>
          </reference>
          <reference field="14" count="1">
            <x v="1"/>
          </reference>
          <reference field="71" count="1" selected="0">
            <x v="122"/>
          </reference>
          <reference field="72" count="1" selected="0">
            <x v="1"/>
          </reference>
          <reference field="74" count="1" selected="0">
            <x v="0"/>
          </reference>
        </references>
      </pivotArea>
    </format>
    <format dxfId="187">
      <pivotArea dataOnly="0" labelOnly="1" fieldPosition="0">
        <references count="5">
          <reference field="8" count="1" selected="0">
            <x v="1"/>
          </reference>
          <reference field="14" count="1">
            <x v="1"/>
          </reference>
          <reference field="71" count="1" selected="0">
            <x v="122"/>
          </reference>
          <reference field="72" count="1" selected="0">
            <x v="1"/>
          </reference>
          <reference field="74" count="1" selected="0">
            <x v="1"/>
          </reference>
        </references>
      </pivotArea>
    </format>
    <format dxfId="186">
      <pivotArea dataOnly="0" labelOnly="1" fieldPosition="0">
        <references count="5">
          <reference field="8" count="1" selected="0">
            <x v="0"/>
          </reference>
          <reference field="14" count="1">
            <x v="2"/>
          </reference>
          <reference field="71" count="1" selected="0">
            <x v="123"/>
          </reference>
          <reference field="72" count="1" selected="0">
            <x v="4"/>
          </reference>
          <reference field="74" count="1" selected="0">
            <x v="0"/>
          </reference>
        </references>
      </pivotArea>
    </format>
    <format dxfId="185">
      <pivotArea dataOnly="0" labelOnly="1" fieldPosition="0">
        <references count="5">
          <reference field="8" count="1" selected="0">
            <x v="0"/>
          </reference>
          <reference field="14" count="1">
            <x v="2"/>
          </reference>
          <reference field="71" count="1" selected="0">
            <x v="123"/>
          </reference>
          <reference field="72" count="1" selected="0">
            <x v="4"/>
          </reference>
          <reference field="74" count="1" selected="0">
            <x v="1"/>
          </reference>
        </references>
      </pivotArea>
    </format>
    <format dxfId="184">
      <pivotArea type="all" dataOnly="0" outline="0" fieldPosition="0"/>
    </format>
    <format dxfId="183">
      <pivotArea outline="0" collapsedLevelsAreSubtotals="1" fieldPosition="0"/>
    </format>
    <format dxfId="182">
      <pivotArea field="71" type="button" dataOnly="0" labelOnly="1" outline="0" axis="axisRow" fieldPosition="0"/>
    </format>
    <format dxfId="181">
      <pivotArea field="72" type="button" dataOnly="0" labelOnly="1" outline="0" axis="axisRow" fieldPosition="1"/>
    </format>
    <format dxfId="180">
      <pivotArea field="74" type="button" dataOnly="0" labelOnly="1" outline="0" axis="axisRow" fieldPosition="2"/>
    </format>
    <format dxfId="179">
      <pivotArea field="8" type="button" dataOnly="0" labelOnly="1" outline="0" axis="axisRow" fieldPosition="3"/>
    </format>
    <format dxfId="178">
      <pivotArea field="14" type="button" dataOnly="0" labelOnly="1" outline="0" axis="axisRow" fieldPosition="4"/>
    </format>
    <format dxfId="177">
      <pivotArea field="33" type="button" dataOnly="0" labelOnly="1" outline="0" axis="axisRow" fieldPosition="5"/>
    </format>
    <format dxfId="176">
      <pivotArea field="62" type="button" dataOnly="0" labelOnly="1" outline="0" axis="axisRow" fieldPosition="6"/>
    </format>
    <format dxfId="175">
      <pivotArea field="67" type="button" dataOnly="0" labelOnly="1" outline="0" axis="axisRow" fieldPosition="7"/>
    </format>
    <format dxfId="174">
      <pivotArea dataOnly="0" labelOnly="1" outline="0" axis="axisValues" fieldPosition="0"/>
    </format>
  </formats>
  <pivotTableStyleInfo name="PivotTable Style 1"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00000000-0013-0000-FFFF-FFFF01000000}" sourceName="Country">
  <pivotTables>
    <pivotTable tabId="15" name="PivotTable1"/>
  </pivotTables>
  <data>
    <tabular pivotCacheId="82">
      <items count="127">
        <i x="0" s="1"/>
        <i x="2" s="1"/>
        <i x="26" s="1"/>
        <i x="1" s="1"/>
        <i x="3" s="1"/>
        <i x="4" s="1"/>
        <i x="8" s="1"/>
        <i x="9" s="1"/>
        <i x="10" s="1"/>
        <i x="6" s="1"/>
        <i x="12" s="1"/>
        <i x="11" s="1"/>
        <i x="13" s="1"/>
        <i x="7" s="1"/>
        <i x="5" s="1"/>
        <i x="21" s="1"/>
        <i x="49" s="1"/>
        <i x="16" s="1"/>
        <i x="14" s="1"/>
        <i x="110" s="1"/>
        <i x="19" s="1"/>
        <i x="20" s="1"/>
        <i x="18" s="1"/>
        <i x="17" s="1"/>
        <i x="22" s="1"/>
        <i x="15" s="1"/>
        <i x="23" s="1"/>
        <i x="24" s="1"/>
        <i x="25" s="1"/>
        <i x="27" s="1"/>
        <i x="28" s="1"/>
        <i x="103" s="1"/>
        <i x="30" s="1"/>
        <i x="109" s="1"/>
        <i x="31" s="1"/>
        <i x="32" s="1"/>
        <i x="36" s="1"/>
        <i x="33" s="1"/>
        <i x="34" s="1"/>
        <i x="38" s="1"/>
        <i x="35" s="1"/>
        <i x="37" s="1"/>
        <i x="39" s="1"/>
        <i x="41" s="1"/>
        <i x="40" s="1"/>
        <i x="43" s="1"/>
        <i x="42" s="1"/>
        <i x="44" s="1"/>
        <i x="45" s="1"/>
        <i x="46" s="1"/>
        <i x="47" s="1"/>
        <i x="94" s="1"/>
        <i x="50" s="1"/>
        <i x="48" s="1"/>
        <i x="51" s="1"/>
        <i x="54" s="1"/>
        <i x="52" s="1"/>
        <i x="72" s="1"/>
        <i x="81" s="1"/>
        <i x="83" s="1"/>
        <i x="74" s="1"/>
        <i x="79" s="1"/>
        <i x="80" s="1"/>
        <i x="71" s="1"/>
        <i x="77" s="1"/>
        <i x="76" s="1"/>
        <i x="55" s="1"/>
        <i x="78" s="1"/>
        <i x="56" s="1"/>
        <i x="96" s="1"/>
        <i x="73" s="1"/>
        <i x="82" s="1"/>
        <i x="75" s="1"/>
        <i x="84" s="1"/>
        <i x="88" s="1"/>
        <i x="87" s="1"/>
        <i x="85" s="1"/>
        <i x="86" s="1"/>
        <i x="89" s="1"/>
        <i x="90" s="1"/>
        <i x="93" s="1"/>
        <i x="95" s="1"/>
        <i x="91" s="1"/>
        <i x="92" s="1"/>
        <i x="97" s="1"/>
        <i x="98" s="1"/>
        <i x="107" s="1"/>
        <i x="100" s="1"/>
        <i x="105" s="1"/>
        <i x="102" s="1"/>
        <i x="101" s="1"/>
        <i x="104" s="1"/>
        <i x="123" s="1"/>
        <i x="106" s="1"/>
        <i x="53" s="1"/>
        <i x="99" s="1"/>
        <i x="108" s="1"/>
        <i x="113" s="1"/>
        <i x="117" s="1"/>
        <i x="112" s="1"/>
        <i x="115" s="1"/>
        <i x="111" s="1"/>
        <i x="116" s="1"/>
        <i x="114" s="1"/>
        <i x="118" s="1"/>
        <i x="119" s="1"/>
        <i x="120" s="1"/>
        <i x="121" s="1"/>
        <i x="125" s="1"/>
        <i x="124" s="1"/>
        <i x="126" s="1"/>
        <i x="57" s="1" nd="1"/>
        <i x="29" s="1" nd="1"/>
        <i x="66" s="1" nd="1"/>
        <i x="58" s="1" nd="1"/>
        <i x="59" s="1" nd="1"/>
        <i x="70" s="1" nd="1"/>
        <i x="64" s="1" nd="1"/>
        <i x="62" s="1" nd="1"/>
        <i x="68" s="1" nd="1"/>
        <i x="61" s="1" nd="1"/>
        <i x="60" s="1" nd="1"/>
        <i x="122" s="1" nd="1"/>
        <i x="69" s="1" nd="1"/>
        <i x="63" s="1" nd="1"/>
        <i x="67" s="1" nd="1"/>
        <i x="6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2000000}" sourceName="Region">
  <pivotTables>
    <pivotTable tabId="15" name="PivotTable1"/>
  </pivotTables>
  <data>
    <tabular pivotCacheId="82">
      <items count="10">
        <i x="3" s="1"/>
        <i x="2" s="1"/>
        <i x="4" s="1"/>
        <i x="8" s="1"/>
        <i x="5" s="1"/>
        <i x="6" s="1"/>
        <i x="7" s="1"/>
        <i x="0" s="1"/>
        <i x="1" s="1"/>
        <i x="9"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onent_Type" xr10:uid="{00000000-0013-0000-FFFF-FFFF03000000}" sourceName="Component Type">
  <pivotTables>
    <pivotTable tabId="15" name="PivotTable1"/>
  </pivotTables>
  <data>
    <tabular pivotCacheId="82">
      <items count="6">
        <i x="0" s="1"/>
        <i x="5" s="1"/>
        <i x="1" s="1"/>
        <i x="4" s="1"/>
        <i x="3"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P_Window1" xr10:uid="{00000000-0013-0000-FFFF-FFFF04000000}" sourceName="TRP Window">
  <pivotTables>
    <pivotTable tabId="15" name="PivotTable1"/>
  </pivotTables>
  <data>
    <tabular pivotCacheId="82" showMissing="0">
      <items count="11">
        <i x="10" s="1"/>
        <i x="4" s="1"/>
        <i x="7" s="1"/>
        <i x="9" s="1"/>
        <i x="8" s="1"/>
        <i x="0" s="1"/>
        <i x="1" s="1"/>
        <i x="2" s="1"/>
        <i x="5" s="1"/>
        <i x="3" s="1"/>
        <i x="6"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folio_Categorization" xr10:uid="{00000000-0013-0000-FFFF-FFFF05000000}" sourceName="Portfolio Categorization">
  <pivotTables>
    <pivotTable tabId="15" name="PivotTable1"/>
  </pivotTables>
  <data>
    <tabular pivotCacheId="8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1" xr10:uid="{00000000-0014-0000-FFFF-FFFF01000000}" cache="Slicer_Country" caption="Select Country" style="Slicer Style 1 2" rowHeight="241200"/>
  <slicer name="Global Fund Region 1" xr10:uid="{00000000-0014-0000-FFFF-FFFF02000000}" cache="Slicer_Region" caption="Select Global Fund Region" style="Slicer Style 1 2" rowHeight="241200"/>
  <slicer name="Component Type" xr10:uid="{00000000-0014-0000-FFFF-FFFF03000000}" cache="Slicer_Component_Type" caption="Select Component" style="Slicer Style 1 2" rowHeight="241200"/>
  <slicer name="TRP Window" xr10:uid="{00000000-0014-0000-FFFF-FFFF04000000}" cache="Slicer_TRP_Window1" caption="Select TRP Window" style="Slicer Style 1 2" rowHeight="241200"/>
  <slicer name="Portfolio Categorization" xr10:uid="{00000000-0014-0000-FFFF-FFFF05000000}" cache="Slicer_Portfolio_Categorization" caption="Select Portfolio" style="Slicer Style 1 2" rowHeight="2412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RP_Window" displayName="TRP_Window" ref="A1:D12" totalsRowShown="0">
  <autoFilter ref="A1:D12" xr:uid="{00000000-0009-0000-0100-000005000000}"/>
  <tableColumns count="4">
    <tableColumn id="1" xr3:uid="{00000000-0010-0000-0000-000001000000}" name="Cycle_Window_ID"/>
    <tableColumn id="2" xr3:uid="{00000000-0010-0000-0000-000002000000}" name="Allocation cycle" dataDxfId="173"/>
    <tableColumn id="3" xr3:uid="{00000000-0010-0000-0000-000003000000}" name="Review Window"/>
    <tableColumn id="4" xr3:uid="{00000000-0010-0000-0000-000004000000}" name="TRP Submission Date" dataDxfId="17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ountries" displayName="Countries" ref="A1:M129" totalsRowShown="0" headerRowDxfId="171" dataDxfId="170">
  <autoFilter ref="A1:M129" xr:uid="{00000000-0009-0000-0100-000003000000}"/>
  <tableColumns count="13">
    <tableColumn id="1" xr3:uid="{00000000-0010-0000-0100-000001000000}" name="Country ID" dataDxfId="169"/>
    <tableColumn id="2" xr3:uid="{00000000-0010-0000-0100-000002000000}" name="Allocation Cycle ID" dataDxfId="168"/>
    <tableColumn id="3" xr3:uid="{00000000-0010-0000-0100-000003000000}" name="Country Name" dataDxfId="167"/>
    <tableColumn id="4" xr3:uid="{00000000-0010-0000-0100-000004000000}" name="Currency" dataDxfId="166"/>
    <tableColumn id="5" xr3:uid="{00000000-0010-0000-0100-000005000000}" name="Global Fund Region" dataDxfId="165"/>
    <tableColumn id="6" xr3:uid="{00000000-0010-0000-0100-000006000000}" name="Portfolio Categorisation" dataDxfId="164"/>
    <tableColumn id="7" xr3:uid="{00000000-0010-0000-0100-000007000000}" name="Income Level" dataDxfId="163"/>
    <tableColumn id="8" xr3:uid="{00000000-0010-0000-0100-000008000000}" name="COE" dataDxfId="162"/>
    <tableColumn id="9" xr3:uid="{00000000-0010-0000-0100-000009000000}" name="ASP" dataDxfId="161"/>
    <tableColumn id="10" xr3:uid="{00000000-0010-0000-0100-00000A000000}" name="Risk Of Not Meeting WTP" dataDxfId="160"/>
    <tableColumn id="11" xr3:uid="{00000000-0010-0000-0100-00000B000000}" name="ERI Classification" dataDxfId="159"/>
    <tableColumn id="12" xr3:uid="{00000000-0010-0000-0100-00000C000000}" name="Focus Of Application Requirement" dataDxfId="158"/>
    <tableColumn id="13" xr3:uid="{00000000-0010-0000-0100-00000D000000}" name="Allocation Cycle name" dataDxfId="157"/>
  </tableColumns>
  <tableStyleInfo name="TableStyleQueryResul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Component_master" displayName="Component_master" ref="A1:C11" totalsRowShown="0" headerRowDxfId="156" dataDxfId="155">
  <autoFilter ref="A1:C11" xr:uid="{00000000-0009-0000-0100-000007000000}"/>
  <tableColumns count="3">
    <tableColumn id="1" xr3:uid="{00000000-0010-0000-0200-000001000000}" name="Component ID" dataDxfId="154"/>
    <tableColumn id="2" xr3:uid="{00000000-0010-0000-0200-000002000000}" name="Component Name" dataDxfId="153"/>
    <tableColumn id="3" xr3:uid="{00000000-0010-0000-0200-000003000000}" name="Type" dataDxfId="152"/>
  </tableColumns>
  <tableStyleInfo name="TableStyleQueryResul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FR_tracker_table" displayName="FR_tracker_table" ref="A1:BW264" totalsRowCount="1" headerRowDxfId="151" dataDxfId="150">
  <autoFilter ref="A1:BW263" xr:uid="{00000000-0009-0000-0100-000006000000}"/>
  <tableColumns count="75">
    <tableColumn id="1" xr3:uid="{00000000-0010-0000-0300-000001000000}" name="BUD Funding Request ID" dataDxfId="149" totalsRowDxfId="148"/>
    <tableColumn id="2" xr3:uid="{00000000-0010-0000-0300-000002000000}" name="Country Funding Request Component ID1" dataDxfId="147" totalsRowDxfId="146"/>
    <tableColumn id="3" xr3:uid="{00000000-0010-0000-0300-000003000000}" name="Country Funding Request Component ID2" dataDxfId="145" totalsRowDxfId="144"/>
    <tableColumn id="4" xr3:uid="{00000000-0010-0000-0300-000004000000}" name="Country Funding Request Component ID3" dataDxfId="143" totalsRowDxfId="142"/>
    <tableColumn id="5" xr3:uid="{00000000-0010-0000-0300-000005000000}" name="Country Funding Request Component ID4" dataDxfId="141" totalsRowDxfId="140"/>
    <tableColumn id="6" xr3:uid="{00000000-0010-0000-0300-000006000000}" name="GOS Funding Request ID" dataDxfId="139" totalsRowDxfId="138"/>
    <tableColumn id="7" xr3:uid="{00000000-0010-0000-0300-000007000000}" name="GOS Component Name" dataDxfId="137" totalsRowDxfId="136"/>
    <tableColumn id="8" xr3:uid="{00000000-0010-0000-0300-000008000000}" name="BUD Component Name" dataDxfId="135" totalsRowDxfId="134"/>
    <tableColumn id="9" xr3:uid="{00000000-0010-0000-0300-000009000000}" name="Review Approach ID" dataDxfId="133" totalsRowDxfId="132"/>
    <tableColumn id="10" xr3:uid="{00000000-0010-0000-0300-00000A000000}" name="New Submission/Resubmission" dataDxfId="131" totalsRowDxfId="130"/>
    <tableColumn id="11" xr3:uid="{00000000-0010-0000-0300-00000B000000}" name="Initial Submission/Final Submission" dataDxfId="129" totalsRowDxfId="128"/>
    <tableColumn id="12" xr3:uid="{00000000-0010-0000-0300-00000C000000}" name="Associate Specialist" dataDxfId="127" totalsRowDxfId="126"/>
    <tableColumn id="13" xr3:uid="{00000000-0010-0000-0300-00000D000000}" name="Applicant Support Assistant" dataDxfId="125" totalsRowDxfId="124"/>
    <tableColumn id="14" xr3:uid="{00000000-0010-0000-0300-00000E000000}" name="Language" dataDxfId="123" totalsRowDxfId="122"/>
    <tableColumn id="15" xr3:uid="{00000000-0010-0000-0300-00000F000000}" name="TRP Window" dataDxfId="121" totalsRowDxfId="120"/>
    <tableColumn id="16" xr3:uid="{00000000-0010-0000-0300-000010000000}" name="Application Submission Date" dataDxfId="119" totalsRowDxfId="118"/>
    <tableColumn id="17" xr3:uid="{00000000-0010-0000-0300-000011000000}" name="Requested Allocation Year 1" dataDxfId="117" totalsRowDxfId="116"/>
    <tableColumn id="18" xr3:uid="{00000000-0010-0000-0300-000012000000}" name="Requested Allocation Year 2" dataDxfId="115" totalsRowDxfId="114"/>
    <tableColumn id="19" xr3:uid="{00000000-0010-0000-0300-000013000000}" name="Requested Allocation Year 3" dataDxfId="113" totalsRowDxfId="112"/>
    <tableColumn id="20" xr3:uid="{00000000-0010-0000-0300-000014000000}" name="Requested Allocation Total" dataDxfId="111" totalsRowDxfId="110"/>
    <tableColumn id="21" xr3:uid="{00000000-0010-0000-0300-000015000000}" name="Requested Multi-Country CI Funds" dataDxfId="109" totalsRowDxfId="108"/>
    <tableColumn id="22" xr3:uid="{00000000-0010-0000-0300-000016000000}" name="Principal Recipient 1" dataDxfId="107" totalsRowDxfId="106"/>
    <tableColumn id="23" xr3:uid="{00000000-0010-0000-0300-000017000000}" name="Principal Recipient 2" dataDxfId="105" totalsRowDxfId="104"/>
    <tableColumn id="24" xr3:uid="{00000000-0010-0000-0300-000018000000}" name="Principal Recipient 3" dataDxfId="103" totalsRowDxfId="102"/>
    <tableColumn id="25" xr3:uid="{00000000-0010-0000-0300-000019000000}" name="Principal Recipient 4" dataDxfId="101" totalsRowDxfId="100"/>
    <tableColumn id="26" xr3:uid="{00000000-0010-0000-0300-00001A000000}" name="Principal Recipient 5" dataDxfId="99" totalsRowDxfId="98"/>
    <tableColumn id="27" xr3:uid="{00000000-0010-0000-0300-00001B000000}" name="Screening Type ER1" dataDxfId="97" totalsRowDxfId="96"/>
    <tableColumn id="28" xr3:uid="{00000000-0010-0000-0300-00001C000000}" name="Meets Eligibility Requirements 1a?" dataDxfId="95" totalsRowDxfId="94"/>
    <tableColumn id="29" xr3:uid="{00000000-0010-0000-0300-00001D000000}" name="Meets Eligibility Requirements 1b?" dataDxfId="93" totalsRowDxfId="92"/>
    <tableColumn id="30" xr3:uid="{00000000-0010-0000-0300-00001E000000}" name="Meets Eligibility Requirements 1?" dataDxfId="91" totalsRowDxfId="90"/>
    <tableColumn id="31" xr3:uid="{00000000-0010-0000-0300-00001F000000}" name="Screening Type ER2" dataDxfId="89" totalsRowDxfId="88"/>
    <tableColumn id="32" xr3:uid="{00000000-0010-0000-0300-000020000000}" name="Meets Eligibility Requirements 2?" dataDxfId="87" totalsRowDxfId="86"/>
    <tableColumn id="33" xr3:uid="{00000000-0010-0000-0300-000021000000}" name="Overall CCM Eligibility Assessment" dataDxfId="85" totalsRowDxfId="84"/>
    <tableColumn id="34" xr3:uid="{00000000-0010-0000-0300-000022000000}" name="TRP Review Outcome" dataDxfId="83" totalsRowDxfId="82"/>
    <tableColumn id="35" xr3:uid="{00000000-0010-0000-0300-000023000000}" name="TRP Recommended Allocation" dataDxfId="81" totalsRowDxfId="80"/>
    <tableColumn id="36" xr3:uid="{00000000-0010-0000-0300-000024000000}" name="TRP Recommended Multi-Country CI Funds" dataDxfId="79" totalsRowDxfId="78"/>
    <tableColumn id="37" xr3:uid="{00000000-0010-0000-0300-000025000000}" name="Reinvested Efficiencies" dataDxfId="77" totalsRowDxfId="76"/>
    <tableColumn id="38" xr3:uid="{00000000-0010-0000-0300-000026000000}" name="Total Available Allocation" dataDxfId="75" totalsRowDxfId="74"/>
    <tableColumn id="39" xr3:uid="{00000000-0010-0000-0300-000027000000}" name="Total Program Split" dataDxfId="73" totalsRowDxfId="72"/>
    <tableColumn id="40" xr3:uid="{00000000-0010-0000-0300-000028000000}" name="Main Country Funding Request Component ID" dataDxfId="71" totalsRowDxfId="70"/>
    <tableColumn id="41" xr3:uid="{00000000-0010-0000-0300-000029000000}" name="Multi-Country CI Applicant (exclude RAI)" dataDxfId="69" totalsRowDxfId="68"/>
    <tableColumn id="60" xr3:uid="{00000000-0010-0000-0300-00003C000000}" name="Multicountry type" dataDxfId="67" totalsRowDxfId="66"/>
    <tableColumn id="42" xr3:uid="{00000000-0010-0000-0300-00002A000000}" name="Country ID" dataDxfId="65" totalsRowDxfId="64"/>
    <tableColumn id="43" xr3:uid="{00000000-0010-0000-0300-00002B000000}" name="Allocation cycle" dataDxfId="63" totalsRowDxfId="62"/>
    <tableColumn id="44" xr3:uid="{00000000-0010-0000-0300-00002C000000}" name="Currency" dataDxfId="61" totalsRowDxfId="60"/>
    <tableColumn id="45" xr3:uid="{00000000-0010-0000-0300-00002D000000}" name="Exchange rate" dataDxfId="59" totalsRowDxfId="58"/>
    <tableColumn id="46" xr3:uid="{00000000-0010-0000-0300-00002E000000}" name="Total Available Allocation US$" dataDxfId="57" totalsRowDxfId="56"/>
    <tableColumn id="47" xr3:uid="{00000000-0010-0000-0300-00002F000000}" name="Total Program Split US$" dataDxfId="55" totalsRowDxfId="54"/>
    <tableColumn id="48" xr3:uid="{00000000-0010-0000-0300-000030000000}" name="Requested Allocation Year 1 US$" dataDxfId="53" totalsRowDxfId="52"/>
    <tableColumn id="49" xr3:uid="{00000000-0010-0000-0300-000031000000}" name="Requested Allocation Year 2 US$" dataDxfId="51" totalsRowDxfId="50"/>
    <tableColumn id="50" xr3:uid="{00000000-0010-0000-0300-000032000000}" name="Requested Allocation Year 3 US$" dataDxfId="49" totalsRowDxfId="48"/>
    <tableColumn id="51" xr3:uid="{00000000-0010-0000-0300-000033000000}" name="Requested Allocation Total US$" dataDxfId="47" totalsRowDxfId="46"/>
    <tableColumn id="52" xr3:uid="{00000000-0010-0000-0300-000034000000}" name="Requested Multi-Country CI Funds US$" dataDxfId="45" totalsRowDxfId="44"/>
    <tableColumn id="53" xr3:uid="{00000000-0010-0000-0300-000035000000}" name="TRP Recommended Allocation US$" dataDxfId="43" totalsRowDxfId="42"/>
    <tableColumn id="54" xr3:uid="{00000000-0010-0000-0300-000036000000}" name=" TRP Recommended Multi-Country CI Funds US$" dataDxfId="41" totalsRowDxfId="40"/>
    <tableColumn id="55" xr3:uid="{00000000-0010-0000-0300-000037000000}" name="Reinvested Efficiencies US$" dataDxfId="39" totalsRowDxfId="38"/>
    <tableColumn id="75" xr3:uid="{00000000-0010-0000-0300-00004B000000}" name="Global Fund region" dataDxfId="37" totalsRowDxfId="36"/>
    <tableColumn id="74" xr3:uid="{00000000-0010-0000-0300-00004A000000}" name="Portfolio categorization" dataDxfId="35" totalsRowDxfId="34"/>
    <tableColumn id="61" xr3:uid="{00000000-0010-0000-0300-00003D000000}" name="First FR GAC date" dataDxfId="33" totalsRowDxfId="32"/>
    <tableColumn id="62" xr3:uid="{00000000-0010-0000-0300-00003E000000}" name="Second FR GAC date" dataDxfId="31" totalsRowDxfId="30"/>
    <tableColumn id="71" xr3:uid="{00000000-0010-0000-0300-000047000000}" name="Third FR GAC date" dataDxfId="29" totalsRowDxfId="28"/>
    <tableColumn id="70" xr3:uid="{00000000-0010-0000-0300-000046000000}" name="Fourth FR GAC date" dataDxfId="27" totalsRowDxfId="26"/>
    <tableColumn id="63" xr3:uid="{00000000-0010-0000-0300-00003F000000}" name="Final GAC date for use" dataDxfId="25" totalsRowDxfId="24"/>
    <tableColumn id="64" xr3:uid="{00000000-0010-0000-0300-000040000000}" name="First FR Board approval date" dataDxfId="23" totalsRowDxfId="22"/>
    <tableColumn id="65" xr3:uid="{00000000-0010-0000-0300-000041000000}" name="Second FR Board approval date" dataDxfId="21" totalsRowDxfId="20"/>
    <tableColumn id="73" xr3:uid="{00000000-0010-0000-0300-000049000000}" name="Third FR Board approval date" dataDxfId="19" totalsRowDxfId="18"/>
    <tableColumn id="72" xr3:uid="{00000000-0010-0000-0300-000048000000}" name="Fourth FR Board approval date" dataDxfId="17" totalsRowDxfId="16"/>
    <tableColumn id="66" xr3:uid="{00000000-0010-0000-0300-000042000000}" name="Final Board approval date for use" dataDxfId="15" totalsRowDxfId="14"/>
    <tableColumn id="68" xr3:uid="{00000000-0010-0000-0300-000044000000}" name="TRP Submission date" dataDxfId="13" totalsRowDxfId="12"/>
    <tableColumn id="69" xr3:uid="{00000000-0010-0000-0300-000045000000}" name="Diff b/w submission and Board approval (months)" dataDxfId="11" totalsRowDxfId="10">
      <calculatedColumnFormula>IF(ISNUMBER(BP2),IF(((BP2-BQ2)/30)&lt;0,0,((BP2-BQ2)/30)),0)</calculatedColumnFormula>
    </tableColumn>
    <tableColumn id="67" xr3:uid="{00000000-0010-0000-0300-000043000000}" name="Cycle_Window" dataDxfId="9" totalsRowDxfId="8"/>
    <tableColumn id="56" xr3:uid="{00000000-0010-0000-0300-000038000000}" name="Country" dataDxfId="7" totalsRowDxfId="6">
      <calculatedColumnFormula>INDEX(Countries[Country Name],MATCH(FR_tracker_table[[#This Row],[Country ID]],Countries[Country ID],0))</calculatedColumnFormula>
    </tableColumn>
    <tableColumn id="57" xr3:uid="{00000000-0010-0000-0300-000039000000}" name="Region" dataDxfId="5" totalsRowDxfId="4">
      <calculatedColumnFormula>INDEX(Countries[Global Fund Region],MATCH(FR_tracker_table[[#This Row],[Country ID]],Countries[Country ID],0))</calculatedColumnFormula>
    </tableColumn>
    <tableColumn id="59" xr3:uid="{00000000-0010-0000-0300-00003B000000}" name="Portfolio Categorization2" dataDxfId="3" totalsRowDxfId="2">
      <calculatedColumnFormula>INDEX(Countries[Portfolio Categorisation],MATCH(FR_tracker_table[[#This Row],[Country ID]],Countries[Country ID],0))</calculatedColumnFormula>
    </tableColumn>
    <tableColumn id="58" xr3:uid="{00000000-0010-0000-0300-00003A000000}" name="Component Type" dataDxfId="1" totalsRowDxfId="0">
      <calculatedColumnFormula>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XFD480"/>
  <sheetViews>
    <sheetView showGridLines="0" tabSelected="1" view="pageLayout" zoomScaleNormal="84" workbookViewId="0">
      <selection activeCell="A4" sqref="A4"/>
    </sheetView>
  </sheetViews>
  <sheetFormatPr defaultColWidth="9.140625" defaultRowHeight="12.75" x14ac:dyDescent="0.25"/>
  <cols>
    <col min="1" max="1" width="27.85546875" style="29" customWidth="1"/>
    <col min="2" max="2" width="20.85546875" style="29" customWidth="1"/>
    <col min="3" max="3" width="17.85546875" style="29" customWidth="1"/>
    <col min="4" max="4" width="26.42578125" style="29" customWidth="1"/>
    <col min="5" max="5" width="20.42578125" style="29" customWidth="1"/>
    <col min="6" max="6" width="16.5703125" style="29" customWidth="1"/>
    <col min="7" max="7" width="19.85546875" style="29" customWidth="1"/>
    <col min="8" max="8" width="19.7109375" style="29" customWidth="1"/>
    <col min="9" max="9" width="27.140625" style="29" customWidth="1"/>
    <col min="10" max="10" width="7.28515625" style="29" customWidth="1"/>
    <col min="11" max="16384" width="9.140625" style="29"/>
  </cols>
  <sheetData>
    <row r="4" spans="1:16384" ht="14.25"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c r="WXW4" s="12"/>
      <c r="WXX4" s="12"/>
      <c r="WXY4" s="12"/>
      <c r="WXZ4" s="12"/>
      <c r="WYA4" s="12"/>
      <c r="WYB4" s="12"/>
      <c r="WYC4" s="12"/>
      <c r="WYD4" s="12"/>
      <c r="WYE4" s="12"/>
      <c r="WYF4" s="12"/>
      <c r="WYG4" s="12"/>
      <c r="WYH4" s="12"/>
      <c r="WYI4" s="12"/>
      <c r="WYJ4" s="12"/>
      <c r="WYK4" s="12"/>
      <c r="WYL4" s="12"/>
      <c r="WYM4" s="12"/>
      <c r="WYN4" s="12"/>
      <c r="WYO4" s="12"/>
      <c r="WYP4" s="12"/>
      <c r="WYQ4" s="12"/>
      <c r="WYR4" s="12"/>
      <c r="WYS4" s="12"/>
      <c r="WYT4" s="12"/>
      <c r="WYU4" s="12"/>
      <c r="WYV4" s="12"/>
      <c r="WYW4" s="12"/>
      <c r="WYX4" s="12"/>
      <c r="WYY4" s="12"/>
      <c r="WYZ4" s="12"/>
      <c r="WZA4" s="12"/>
      <c r="WZB4" s="12"/>
      <c r="WZC4" s="12"/>
      <c r="WZD4" s="12"/>
      <c r="WZE4" s="12"/>
      <c r="WZF4" s="12"/>
      <c r="WZG4" s="12"/>
      <c r="WZH4" s="12"/>
      <c r="WZI4" s="12"/>
      <c r="WZJ4" s="12"/>
      <c r="WZK4" s="12"/>
      <c r="WZL4" s="12"/>
      <c r="WZM4" s="12"/>
      <c r="WZN4" s="12"/>
      <c r="WZO4" s="12"/>
      <c r="WZP4" s="12"/>
      <c r="WZQ4" s="12"/>
      <c r="WZR4" s="12"/>
      <c r="WZS4" s="12"/>
      <c r="WZT4" s="12"/>
      <c r="WZU4" s="12"/>
      <c r="WZV4" s="12"/>
      <c r="WZW4" s="12"/>
      <c r="WZX4" s="12"/>
      <c r="WZY4" s="12"/>
      <c r="WZZ4" s="12"/>
      <c r="XAA4" s="12"/>
      <c r="XAB4" s="12"/>
      <c r="XAC4" s="12"/>
      <c r="XAD4" s="12"/>
      <c r="XAE4" s="12"/>
      <c r="XAF4" s="12"/>
      <c r="XAG4" s="12"/>
      <c r="XAH4" s="12"/>
      <c r="XAI4" s="12"/>
      <c r="XAJ4" s="12"/>
      <c r="XAK4" s="12"/>
      <c r="XAL4" s="12"/>
      <c r="XAM4" s="12"/>
      <c r="XAN4" s="12"/>
      <c r="XAO4" s="12"/>
      <c r="XAP4" s="12"/>
      <c r="XAQ4" s="12"/>
      <c r="XAR4" s="12"/>
      <c r="XAS4" s="12"/>
      <c r="XAT4" s="12"/>
      <c r="XAU4" s="12"/>
      <c r="XAV4" s="12"/>
      <c r="XAW4" s="12"/>
      <c r="XAX4" s="12"/>
      <c r="XAY4" s="12"/>
      <c r="XAZ4" s="12"/>
      <c r="XBA4" s="12"/>
      <c r="XBB4" s="12"/>
      <c r="XBC4" s="12"/>
      <c r="XBD4" s="12"/>
      <c r="XBE4" s="12"/>
      <c r="XBF4" s="12"/>
      <c r="XBG4" s="12"/>
      <c r="XBH4" s="12"/>
      <c r="XBI4" s="12"/>
      <c r="XBJ4" s="12"/>
      <c r="XBK4" s="12"/>
      <c r="XBL4" s="12"/>
      <c r="XBM4" s="12"/>
      <c r="XBN4" s="12"/>
      <c r="XBO4" s="12"/>
      <c r="XBP4" s="12"/>
      <c r="XBQ4" s="12"/>
      <c r="XBR4" s="12"/>
      <c r="XBS4" s="12"/>
      <c r="XBT4" s="12"/>
      <c r="XBU4" s="12"/>
      <c r="XBV4" s="12"/>
      <c r="XBW4" s="12"/>
      <c r="XBX4" s="12"/>
      <c r="XBY4" s="12"/>
      <c r="XBZ4" s="12"/>
      <c r="XCA4" s="12"/>
      <c r="XCB4" s="12"/>
      <c r="XCC4" s="12"/>
      <c r="XCD4" s="12"/>
      <c r="XCE4" s="12"/>
      <c r="XCF4" s="12"/>
      <c r="XCG4" s="12"/>
      <c r="XCH4" s="12"/>
      <c r="XCI4" s="12"/>
      <c r="XCJ4" s="12"/>
      <c r="XCK4" s="12"/>
      <c r="XCL4" s="12"/>
      <c r="XCM4" s="12"/>
      <c r="XCN4" s="12"/>
      <c r="XCO4" s="12"/>
      <c r="XCP4" s="12"/>
      <c r="XCQ4" s="12"/>
      <c r="XCR4" s="12"/>
      <c r="XCS4" s="12"/>
      <c r="XCT4" s="12"/>
      <c r="XCU4" s="12"/>
      <c r="XCV4" s="12"/>
      <c r="XCW4" s="12"/>
      <c r="XCX4" s="12"/>
      <c r="XCY4" s="12"/>
      <c r="XCZ4" s="12"/>
      <c r="XDA4" s="12"/>
      <c r="XDB4" s="12"/>
      <c r="XDC4" s="12"/>
      <c r="XDD4" s="12"/>
      <c r="XDE4" s="12"/>
      <c r="XDF4" s="12"/>
      <c r="XDG4" s="12"/>
      <c r="XDH4" s="12"/>
      <c r="XDI4" s="12"/>
      <c r="XDJ4" s="12"/>
      <c r="XDK4" s="12"/>
      <c r="XDL4" s="12"/>
      <c r="XDM4" s="12"/>
      <c r="XDN4" s="12"/>
      <c r="XDO4" s="12"/>
      <c r="XDP4" s="12"/>
      <c r="XDQ4" s="12"/>
      <c r="XDR4" s="12"/>
      <c r="XDS4" s="12"/>
      <c r="XDT4" s="12"/>
      <c r="XDU4" s="12"/>
      <c r="XDV4" s="12"/>
      <c r="XDW4" s="12"/>
      <c r="XDX4" s="12"/>
      <c r="XDY4" s="12"/>
      <c r="XDZ4" s="12"/>
      <c r="XEA4" s="12"/>
      <c r="XEB4" s="12"/>
      <c r="XEC4" s="12"/>
      <c r="XED4" s="12"/>
      <c r="XEE4" s="12"/>
      <c r="XEF4" s="12"/>
      <c r="XEG4" s="12"/>
      <c r="XEH4" s="12"/>
      <c r="XEI4" s="12"/>
      <c r="XEJ4" s="12"/>
      <c r="XEK4" s="12"/>
      <c r="XEL4" s="12"/>
      <c r="XEM4" s="12"/>
      <c r="XEN4" s="12"/>
      <c r="XEO4" s="12"/>
      <c r="XEP4" s="12"/>
      <c r="XEQ4" s="12"/>
      <c r="XER4" s="12"/>
      <c r="XES4" s="12"/>
      <c r="XET4" s="12"/>
      <c r="XEU4" s="12"/>
      <c r="XEV4" s="12"/>
      <c r="XEW4" s="12"/>
      <c r="XEX4" s="12"/>
      <c r="XEY4" s="12"/>
      <c r="XEZ4" s="12"/>
      <c r="XFA4" s="12"/>
      <c r="XFB4" s="12"/>
      <c r="XFC4" s="12"/>
      <c r="XFD4" s="12"/>
    </row>
    <row r="5" spans="1:16384" ht="14.25" x14ac:dyDescent="0.25">
      <c r="F5" s="6"/>
      <c r="G5" s="6"/>
      <c r="H5" s="5"/>
    </row>
    <row r="6" spans="1:16384" ht="14.25" x14ac:dyDescent="0.25">
      <c r="A6" s="12" t="s">
        <v>365</v>
      </c>
      <c r="G6" s="6"/>
      <c r="H6" s="6"/>
      <c r="J6" s="16" t="s">
        <v>1617</v>
      </c>
    </row>
    <row r="7" spans="1:16384" ht="14.25" x14ac:dyDescent="0.25">
      <c r="G7" s="6"/>
      <c r="J7" s="16" t="s">
        <v>366</v>
      </c>
    </row>
    <row r="8" spans="1:16384" ht="14.25" x14ac:dyDescent="0.25">
      <c r="G8" s="6"/>
      <c r="H8" s="6"/>
    </row>
    <row r="9" spans="1:16384" ht="15" x14ac:dyDescent="0.25">
      <c r="G9" s="7" t="s">
        <v>343</v>
      </c>
      <c r="H9" s="7" t="s">
        <v>355</v>
      </c>
    </row>
    <row r="10" spans="1:16384" ht="14.25" x14ac:dyDescent="0.25">
      <c r="G10" s="9" t="s">
        <v>59</v>
      </c>
      <c r="H10" s="10">
        <v>42814</v>
      </c>
    </row>
    <row r="11" spans="1:16384" ht="14.25" x14ac:dyDescent="0.25">
      <c r="G11" s="8" t="s">
        <v>69</v>
      </c>
      <c r="H11" s="11">
        <v>42878</v>
      </c>
    </row>
    <row r="12" spans="1:16384" ht="14.25" x14ac:dyDescent="0.25">
      <c r="G12" s="9" t="s">
        <v>77</v>
      </c>
      <c r="H12" s="10">
        <v>42975</v>
      </c>
    </row>
    <row r="13" spans="1:16384" ht="14.25" x14ac:dyDescent="0.25">
      <c r="G13" s="8" t="s">
        <v>80</v>
      </c>
      <c r="H13" s="11">
        <v>43138</v>
      </c>
    </row>
    <row r="14" spans="1:16384" ht="14.25" x14ac:dyDescent="0.25">
      <c r="G14" s="9" t="s">
        <v>72</v>
      </c>
      <c r="H14" s="10">
        <v>43220</v>
      </c>
    </row>
    <row r="15" spans="1:16384" ht="14.25" x14ac:dyDescent="0.25">
      <c r="G15" s="8" t="s">
        <v>109</v>
      </c>
      <c r="H15" s="11">
        <v>43318</v>
      </c>
    </row>
    <row r="18" spans="1:10" ht="15" x14ac:dyDescent="0.25">
      <c r="G18" s="7"/>
      <c r="H18" s="7"/>
      <c r="I18" s="7" t="s">
        <v>369</v>
      </c>
    </row>
    <row r="19" spans="1:10" ht="14.25" x14ac:dyDescent="0.25">
      <c r="G19" s="9" t="s">
        <v>367</v>
      </c>
      <c r="H19" s="9">
        <f>COUNTA(A28:A254)</f>
        <v>225</v>
      </c>
      <c r="I19" s="14" t="s">
        <v>370</v>
      </c>
    </row>
    <row r="20" spans="1:10" ht="14.25" x14ac:dyDescent="0.25">
      <c r="G20" s="8" t="s">
        <v>60</v>
      </c>
      <c r="H20" s="8">
        <f>COUNTIF(F28:F254,"Grant Making")</f>
        <v>225</v>
      </c>
      <c r="I20" s="15">
        <f>IFERROR($H20/$H$19,"")</f>
        <v>1</v>
      </c>
    </row>
    <row r="21" spans="1:10" ht="14.25" x14ac:dyDescent="0.25">
      <c r="G21" s="9" t="s">
        <v>371</v>
      </c>
      <c r="H21" s="9">
        <f>COUNTIF(G28:G254,"&gt;01/01/1900")</f>
        <v>218</v>
      </c>
      <c r="I21" s="15">
        <f>IFERROR($H21/$H$19,"")</f>
        <v>0.96888888888888891</v>
      </c>
    </row>
    <row r="22" spans="1:10" ht="15" thickBot="1" x14ac:dyDescent="0.3">
      <c r="G22" s="17" t="s">
        <v>368</v>
      </c>
      <c r="H22" s="17">
        <f>COUNTIF(H28:H254,"&gt;01/01/1900")</f>
        <v>216</v>
      </c>
      <c r="I22" s="15">
        <f>IFERROR($H22/$H$19,"")</f>
        <v>0.96</v>
      </c>
    </row>
    <row r="23" spans="1:10" ht="43.5" thickTop="1" x14ac:dyDescent="0.25">
      <c r="G23" s="18" t="s">
        <v>372</v>
      </c>
      <c r="H23" s="19">
        <f>IFERROR(AVERAGEIF(H28:H254,"&gt;01/01/1900",I28:I254),0)</f>
        <v>7.9972222222222236</v>
      </c>
      <c r="I23" s="20" t="s">
        <v>370</v>
      </c>
    </row>
    <row r="24" spans="1:10" ht="25.5" hidden="1" x14ac:dyDescent="0.25">
      <c r="A24" s="37" t="s">
        <v>9</v>
      </c>
      <c r="B24" s="38" t="s">
        <v>58</v>
      </c>
    </row>
    <row r="25" spans="1:10" ht="25.5" hidden="1" x14ac:dyDescent="0.25">
      <c r="A25" s="37" t="s">
        <v>40</v>
      </c>
      <c r="B25" s="38" t="s">
        <v>62</v>
      </c>
    </row>
    <row r="27" spans="1:10" s="13" customFormat="1" ht="28.5" x14ac:dyDescent="0.25">
      <c r="A27" s="39" t="s">
        <v>364</v>
      </c>
      <c r="B27" s="39" t="s">
        <v>199</v>
      </c>
      <c r="C27" s="39" t="s">
        <v>375</v>
      </c>
      <c r="D27" s="39" t="s">
        <v>378</v>
      </c>
      <c r="E27" s="39" t="s">
        <v>13</v>
      </c>
      <c r="F27" s="39" t="s">
        <v>32</v>
      </c>
      <c r="G27" s="39" t="s">
        <v>376</v>
      </c>
      <c r="H27" s="39" t="s">
        <v>377</v>
      </c>
      <c r="I27" s="40" t="s">
        <v>354</v>
      </c>
      <c r="J27"/>
    </row>
    <row r="28" spans="1:10" ht="15" x14ac:dyDescent="0.25">
      <c r="A28" s="38" t="s">
        <v>206</v>
      </c>
      <c r="B28" s="38" t="s">
        <v>207</v>
      </c>
      <c r="C28" s="38" t="s">
        <v>56</v>
      </c>
      <c r="D28" s="38" t="s">
        <v>57</v>
      </c>
      <c r="E28" s="38" t="s">
        <v>59</v>
      </c>
      <c r="F28" s="38" t="s">
        <v>60</v>
      </c>
      <c r="G28" s="38">
        <v>43046</v>
      </c>
      <c r="H28" s="38">
        <v>43070</v>
      </c>
      <c r="I28" s="30">
        <v>8.5333333333333332</v>
      </c>
      <c r="J28"/>
    </row>
    <row r="29" spans="1:10" ht="15" x14ac:dyDescent="0.25">
      <c r="A29" s="38" t="s">
        <v>206</v>
      </c>
      <c r="B29" s="38" t="s">
        <v>207</v>
      </c>
      <c r="C29" s="38" t="s">
        <v>67</v>
      </c>
      <c r="D29" s="38" t="s">
        <v>68</v>
      </c>
      <c r="E29" s="38" t="s">
        <v>69</v>
      </c>
      <c r="F29" s="38" t="s">
        <v>60</v>
      </c>
      <c r="G29" s="38">
        <v>43046</v>
      </c>
      <c r="H29" s="38">
        <v>43070</v>
      </c>
      <c r="I29" s="30">
        <v>6.4</v>
      </c>
      <c r="J29"/>
    </row>
    <row r="30" spans="1:10" ht="15" x14ac:dyDescent="0.25">
      <c r="A30" s="38" t="s">
        <v>206</v>
      </c>
      <c r="B30" s="38" t="s">
        <v>207</v>
      </c>
      <c r="C30" s="38" t="s">
        <v>70</v>
      </c>
      <c r="D30" s="38" t="s">
        <v>57</v>
      </c>
      <c r="E30" s="38" t="s">
        <v>59</v>
      </c>
      <c r="F30" s="38" t="s">
        <v>60</v>
      </c>
      <c r="G30" s="38">
        <v>43046</v>
      </c>
      <c r="H30" s="38">
        <v>43070</v>
      </c>
      <c r="I30" s="30">
        <v>8.5333333333333332</v>
      </c>
      <c r="J30"/>
    </row>
    <row r="31" spans="1:10" ht="25.5" x14ac:dyDescent="0.25">
      <c r="A31" s="38" t="s">
        <v>211</v>
      </c>
      <c r="B31" s="38" t="s">
        <v>212</v>
      </c>
      <c r="C31" s="38" t="s">
        <v>75</v>
      </c>
      <c r="D31" s="38" t="s">
        <v>71</v>
      </c>
      <c r="E31" s="38" t="s">
        <v>1604</v>
      </c>
      <c r="F31" s="38" t="s">
        <v>60</v>
      </c>
      <c r="G31" s="38"/>
      <c r="H31" s="38"/>
      <c r="I31" s="30">
        <v>0</v>
      </c>
      <c r="J31"/>
    </row>
    <row r="32" spans="1:10" ht="25.5" x14ac:dyDescent="0.25">
      <c r="A32" s="38" t="s">
        <v>217</v>
      </c>
      <c r="B32" s="38" t="s">
        <v>218</v>
      </c>
      <c r="C32" s="38" t="s">
        <v>56</v>
      </c>
      <c r="D32" s="38" t="s">
        <v>71</v>
      </c>
      <c r="E32" s="38" t="s">
        <v>1604</v>
      </c>
      <c r="F32" s="38" t="s">
        <v>60</v>
      </c>
      <c r="G32" s="38"/>
      <c r="H32" s="38"/>
      <c r="I32" s="30">
        <v>0</v>
      </c>
      <c r="J32"/>
    </row>
    <row r="33" spans="1:10" ht="15" x14ac:dyDescent="0.25">
      <c r="A33" s="38" t="s">
        <v>220</v>
      </c>
      <c r="B33" s="38" t="s">
        <v>221</v>
      </c>
      <c r="C33" s="38" t="s">
        <v>75</v>
      </c>
      <c r="D33" s="38" t="s">
        <v>76</v>
      </c>
      <c r="E33" s="38" t="s">
        <v>77</v>
      </c>
      <c r="F33" s="38" t="s">
        <v>60</v>
      </c>
      <c r="G33" s="38">
        <v>43208</v>
      </c>
      <c r="H33" s="38">
        <v>43248</v>
      </c>
      <c r="I33" s="30">
        <v>9.1</v>
      </c>
      <c r="J33"/>
    </row>
    <row r="34" spans="1:10" ht="15" x14ac:dyDescent="0.25">
      <c r="A34" s="38" t="s">
        <v>220</v>
      </c>
      <c r="B34" s="38" t="s">
        <v>221</v>
      </c>
      <c r="C34" s="38" t="s">
        <v>70</v>
      </c>
      <c r="D34" s="38" t="s">
        <v>76</v>
      </c>
      <c r="E34" s="38" t="s">
        <v>77</v>
      </c>
      <c r="F34" s="38" t="s">
        <v>60</v>
      </c>
      <c r="G34" s="38">
        <v>43208</v>
      </c>
      <c r="H34" s="38">
        <v>43248</v>
      </c>
      <c r="I34" s="30">
        <v>9.1</v>
      </c>
      <c r="J34"/>
    </row>
    <row r="35" spans="1:10" ht="25.5" x14ac:dyDescent="0.25">
      <c r="A35" s="38" t="s">
        <v>220</v>
      </c>
      <c r="B35" s="38" t="s">
        <v>221</v>
      </c>
      <c r="C35" s="38" t="s">
        <v>79</v>
      </c>
      <c r="D35" s="38" t="s">
        <v>76</v>
      </c>
      <c r="E35" s="38" t="s">
        <v>1604</v>
      </c>
      <c r="F35" s="38" t="s">
        <v>60</v>
      </c>
      <c r="G35" s="38"/>
      <c r="H35" s="38"/>
      <c r="I35" s="30">
        <v>0</v>
      </c>
      <c r="J35"/>
    </row>
    <row r="36" spans="1:10" ht="15" x14ac:dyDescent="0.25">
      <c r="A36" s="38" t="s">
        <v>222</v>
      </c>
      <c r="B36" s="38" t="s">
        <v>212</v>
      </c>
      <c r="C36" s="38" t="s">
        <v>56</v>
      </c>
      <c r="D36" s="38" t="s">
        <v>76</v>
      </c>
      <c r="E36" s="38" t="s">
        <v>109</v>
      </c>
      <c r="F36" s="38" t="s">
        <v>60</v>
      </c>
      <c r="G36" s="38">
        <v>43271</v>
      </c>
      <c r="H36" s="38">
        <v>43546</v>
      </c>
      <c r="I36" s="30">
        <v>7.6</v>
      </c>
      <c r="J36"/>
    </row>
    <row r="37" spans="1:10" ht="15" x14ac:dyDescent="0.25">
      <c r="A37" s="38" t="s">
        <v>222</v>
      </c>
      <c r="B37" s="38" t="s">
        <v>212</v>
      </c>
      <c r="C37" s="38" t="s">
        <v>67</v>
      </c>
      <c r="D37" s="38" t="s">
        <v>57</v>
      </c>
      <c r="E37" s="38" t="s">
        <v>80</v>
      </c>
      <c r="F37" s="38" t="s">
        <v>60</v>
      </c>
      <c r="G37" s="38">
        <v>43271</v>
      </c>
      <c r="H37" s="38">
        <v>43301</v>
      </c>
      <c r="I37" s="30">
        <v>5.4333333333333336</v>
      </c>
      <c r="J37"/>
    </row>
    <row r="38" spans="1:10" ht="15" x14ac:dyDescent="0.25">
      <c r="A38" s="38" t="s">
        <v>225</v>
      </c>
      <c r="B38" s="38" t="s">
        <v>212</v>
      </c>
      <c r="C38" s="38" t="s">
        <v>56</v>
      </c>
      <c r="D38" s="38" t="s">
        <v>76</v>
      </c>
      <c r="E38" s="38" t="s">
        <v>77</v>
      </c>
      <c r="F38" s="38" t="s">
        <v>60</v>
      </c>
      <c r="G38" s="38">
        <v>43152</v>
      </c>
      <c r="H38" s="38">
        <v>43182</v>
      </c>
      <c r="I38" s="30">
        <v>6.9</v>
      </c>
      <c r="J38"/>
    </row>
    <row r="39" spans="1:10" ht="15" x14ac:dyDescent="0.25">
      <c r="A39" s="38" t="s">
        <v>225</v>
      </c>
      <c r="B39" s="38" t="s">
        <v>212</v>
      </c>
      <c r="C39" s="38" t="s">
        <v>67</v>
      </c>
      <c r="D39" s="38" t="s">
        <v>76</v>
      </c>
      <c r="E39" s="38" t="s">
        <v>77</v>
      </c>
      <c r="F39" s="38" t="s">
        <v>60</v>
      </c>
      <c r="G39" s="38">
        <v>43076</v>
      </c>
      <c r="H39" s="38">
        <v>43112</v>
      </c>
      <c r="I39" s="30">
        <v>4.5666666666666664</v>
      </c>
      <c r="J39"/>
    </row>
    <row r="40" spans="1:10" ht="15" x14ac:dyDescent="0.25">
      <c r="A40" s="38" t="s">
        <v>226</v>
      </c>
      <c r="B40" s="38" t="s">
        <v>227</v>
      </c>
      <c r="C40" s="38" t="s">
        <v>56</v>
      </c>
      <c r="D40" s="38" t="s">
        <v>83</v>
      </c>
      <c r="E40" s="38" t="s">
        <v>59</v>
      </c>
      <c r="F40" s="38" t="s">
        <v>60</v>
      </c>
      <c r="G40" s="38">
        <v>42936</v>
      </c>
      <c r="H40" s="38">
        <v>43021</v>
      </c>
      <c r="I40" s="30">
        <v>6.9</v>
      </c>
      <c r="J40"/>
    </row>
    <row r="41" spans="1:10" ht="15" x14ac:dyDescent="0.25">
      <c r="A41" s="38" t="s">
        <v>226</v>
      </c>
      <c r="B41" s="38" t="s">
        <v>227</v>
      </c>
      <c r="C41" s="38" t="s">
        <v>67</v>
      </c>
      <c r="D41" s="38" t="s">
        <v>83</v>
      </c>
      <c r="E41" s="38" t="s">
        <v>59</v>
      </c>
      <c r="F41" s="38" t="s">
        <v>60</v>
      </c>
      <c r="G41" s="38">
        <v>42936</v>
      </c>
      <c r="H41" s="38">
        <v>43021</v>
      </c>
      <c r="I41" s="30">
        <v>6.9</v>
      </c>
      <c r="J41"/>
    </row>
    <row r="42" spans="1:10" ht="15" x14ac:dyDescent="0.25">
      <c r="A42" s="38" t="s">
        <v>226</v>
      </c>
      <c r="B42" s="38" t="s">
        <v>227</v>
      </c>
      <c r="C42" s="38" t="s">
        <v>70</v>
      </c>
      <c r="D42" s="38" t="s">
        <v>83</v>
      </c>
      <c r="E42" s="38" t="s">
        <v>59</v>
      </c>
      <c r="F42" s="38" t="s">
        <v>60</v>
      </c>
      <c r="G42" s="38">
        <v>42936</v>
      </c>
      <c r="H42" s="38">
        <v>43021</v>
      </c>
      <c r="I42" s="30">
        <v>6.9</v>
      </c>
      <c r="J42"/>
    </row>
    <row r="43" spans="1:10" ht="15" x14ac:dyDescent="0.25">
      <c r="A43" s="38" t="s">
        <v>230</v>
      </c>
      <c r="B43" s="38" t="s">
        <v>212</v>
      </c>
      <c r="C43" s="38" t="s">
        <v>56</v>
      </c>
      <c r="D43" s="38" t="s">
        <v>57</v>
      </c>
      <c r="E43" s="38" t="s">
        <v>80</v>
      </c>
      <c r="F43" s="38" t="s">
        <v>60</v>
      </c>
      <c r="G43" s="38">
        <v>43390</v>
      </c>
      <c r="H43" s="38">
        <v>43416</v>
      </c>
      <c r="I43" s="30">
        <v>9.2666666666666675</v>
      </c>
      <c r="J43"/>
    </row>
    <row r="44" spans="1:10" ht="15" x14ac:dyDescent="0.25">
      <c r="A44" s="38" t="s">
        <v>230</v>
      </c>
      <c r="B44" s="38" t="s">
        <v>212</v>
      </c>
      <c r="C44" s="38" t="s">
        <v>67</v>
      </c>
      <c r="D44" s="38" t="s">
        <v>57</v>
      </c>
      <c r="E44" s="38" t="s">
        <v>80</v>
      </c>
      <c r="F44" s="38" t="s">
        <v>60</v>
      </c>
      <c r="G44" s="38">
        <v>43390</v>
      </c>
      <c r="H44" s="38">
        <v>43416</v>
      </c>
      <c r="I44" s="30">
        <v>9.2666666666666675</v>
      </c>
      <c r="J44"/>
    </row>
    <row r="45" spans="1:10" ht="15" x14ac:dyDescent="0.25">
      <c r="A45" s="38" t="s">
        <v>231</v>
      </c>
      <c r="B45" s="38" t="s">
        <v>232</v>
      </c>
      <c r="C45" s="38" t="s">
        <v>75</v>
      </c>
      <c r="D45" s="38" t="s">
        <v>71</v>
      </c>
      <c r="E45" s="38" t="s">
        <v>72</v>
      </c>
      <c r="F45" s="38" t="s">
        <v>60</v>
      </c>
      <c r="G45" s="38">
        <v>43390</v>
      </c>
      <c r="H45" s="38">
        <v>43416</v>
      </c>
      <c r="I45" s="30">
        <v>6.5333333333333332</v>
      </c>
      <c r="J45"/>
    </row>
    <row r="46" spans="1:10" ht="15" x14ac:dyDescent="0.25">
      <c r="A46" s="38" t="s">
        <v>233</v>
      </c>
      <c r="B46" s="38" t="s">
        <v>234</v>
      </c>
      <c r="C46" s="38" t="s">
        <v>56</v>
      </c>
      <c r="D46" s="38" t="s">
        <v>57</v>
      </c>
      <c r="E46" s="38" t="s">
        <v>59</v>
      </c>
      <c r="F46" s="38" t="s">
        <v>60</v>
      </c>
      <c r="G46" s="38">
        <v>42991</v>
      </c>
      <c r="H46" s="38">
        <v>43021</v>
      </c>
      <c r="I46" s="30">
        <v>6.9</v>
      </c>
      <c r="J46"/>
    </row>
    <row r="47" spans="1:10" ht="15" x14ac:dyDescent="0.25">
      <c r="A47" s="38" t="s">
        <v>233</v>
      </c>
      <c r="B47" s="38" t="s">
        <v>234</v>
      </c>
      <c r="C47" s="38" t="s">
        <v>67</v>
      </c>
      <c r="D47" s="38" t="s">
        <v>57</v>
      </c>
      <c r="E47" s="38" t="s">
        <v>59</v>
      </c>
      <c r="F47" s="38" t="s">
        <v>60</v>
      </c>
      <c r="G47" s="38">
        <v>42991</v>
      </c>
      <c r="H47" s="38">
        <v>43021</v>
      </c>
      <c r="I47" s="30">
        <v>6.9</v>
      </c>
      <c r="J47"/>
    </row>
    <row r="48" spans="1:10" ht="15" x14ac:dyDescent="0.25">
      <c r="A48" s="38" t="s">
        <v>233</v>
      </c>
      <c r="B48" s="38" t="s">
        <v>234</v>
      </c>
      <c r="C48" s="38" t="s">
        <v>70</v>
      </c>
      <c r="D48" s="38" t="s">
        <v>57</v>
      </c>
      <c r="E48" s="38" t="s">
        <v>59</v>
      </c>
      <c r="F48" s="38" t="s">
        <v>60</v>
      </c>
      <c r="G48" s="38">
        <v>42991</v>
      </c>
      <c r="H48" s="38">
        <v>43021</v>
      </c>
      <c r="I48" s="30">
        <v>6.9</v>
      </c>
      <c r="J48"/>
    </row>
    <row r="49" spans="1:10" ht="15" x14ac:dyDescent="0.25">
      <c r="A49" s="38" t="s">
        <v>233</v>
      </c>
      <c r="B49" s="38" t="s">
        <v>234</v>
      </c>
      <c r="C49" s="38" t="s">
        <v>79</v>
      </c>
      <c r="D49" s="38" t="s">
        <v>83</v>
      </c>
      <c r="E49" s="38" t="s">
        <v>109</v>
      </c>
      <c r="F49" s="38" t="s">
        <v>60</v>
      </c>
      <c r="G49" s="38">
        <v>43538</v>
      </c>
      <c r="H49" s="38">
        <v>43574</v>
      </c>
      <c r="I49" s="30">
        <v>8.5333333333333332</v>
      </c>
      <c r="J49"/>
    </row>
    <row r="50" spans="1:10" ht="15" x14ac:dyDescent="0.25">
      <c r="A50" s="38" t="s">
        <v>235</v>
      </c>
      <c r="B50" s="38" t="s">
        <v>207</v>
      </c>
      <c r="C50" s="38" t="s">
        <v>56</v>
      </c>
      <c r="D50" s="38" t="s">
        <v>76</v>
      </c>
      <c r="E50" s="38" t="s">
        <v>77</v>
      </c>
      <c r="F50" s="38" t="s">
        <v>60</v>
      </c>
      <c r="G50" s="38">
        <v>43236</v>
      </c>
      <c r="H50" s="38">
        <v>43266</v>
      </c>
      <c r="I50" s="30">
        <v>9.6999999999999993</v>
      </c>
      <c r="J50"/>
    </row>
    <row r="51" spans="1:10" ht="15" x14ac:dyDescent="0.25">
      <c r="A51" s="38" t="s">
        <v>235</v>
      </c>
      <c r="B51" s="38" t="s">
        <v>207</v>
      </c>
      <c r="C51" s="38" t="s">
        <v>67</v>
      </c>
      <c r="D51" s="38" t="s">
        <v>76</v>
      </c>
      <c r="E51" s="38" t="s">
        <v>77</v>
      </c>
      <c r="F51" s="38" t="s">
        <v>60</v>
      </c>
      <c r="G51" s="38">
        <v>43236</v>
      </c>
      <c r="H51" s="38">
        <v>43266</v>
      </c>
      <c r="I51" s="30">
        <v>9.6999999999999993</v>
      </c>
      <c r="J51"/>
    </row>
    <row r="52" spans="1:10" ht="15" x14ac:dyDescent="0.25">
      <c r="A52" s="38" t="s">
        <v>235</v>
      </c>
      <c r="B52" s="38" t="s">
        <v>207</v>
      </c>
      <c r="C52" s="38" t="s">
        <v>70</v>
      </c>
      <c r="D52" s="38" t="s">
        <v>76</v>
      </c>
      <c r="E52" s="38" t="s">
        <v>77</v>
      </c>
      <c r="F52" s="38" t="s">
        <v>60</v>
      </c>
      <c r="G52" s="38">
        <v>43236</v>
      </c>
      <c r="H52" s="38">
        <v>43266</v>
      </c>
      <c r="I52" s="30">
        <v>9.6999999999999993</v>
      </c>
      <c r="J52"/>
    </row>
    <row r="53" spans="1:10" ht="15" x14ac:dyDescent="0.25">
      <c r="A53" s="38" t="s">
        <v>236</v>
      </c>
      <c r="B53" s="38" t="s">
        <v>232</v>
      </c>
      <c r="C53" s="38" t="s">
        <v>56</v>
      </c>
      <c r="D53" s="38" t="s">
        <v>57</v>
      </c>
      <c r="E53" s="38" t="s">
        <v>80</v>
      </c>
      <c r="F53" s="38" t="s">
        <v>60</v>
      </c>
      <c r="G53" s="38">
        <v>43390</v>
      </c>
      <c r="H53" s="38">
        <v>43416</v>
      </c>
      <c r="I53" s="30">
        <v>9.2666666666666675</v>
      </c>
      <c r="J53"/>
    </row>
    <row r="54" spans="1:10" ht="25.5" x14ac:dyDescent="0.25">
      <c r="A54" s="38" t="s">
        <v>236</v>
      </c>
      <c r="B54" s="38" t="s">
        <v>232</v>
      </c>
      <c r="C54" s="38" t="s">
        <v>67</v>
      </c>
      <c r="D54" s="38" t="s">
        <v>57</v>
      </c>
      <c r="E54" s="38" t="s">
        <v>1603</v>
      </c>
      <c r="F54" s="38" t="s">
        <v>60</v>
      </c>
      <c r="G54" s="38"/>
      <c r="H54" s="38"/>
      <c r="I54" s="30">
        <v>0</v>
      </c>
      <c r="J54"/>
    </row>
    <row r="55" spans="1:10" ht="15" x14ac:dyDescent="0.25">
      <c r="A55" s="38" t="s">
        <v>236</v>
      </c>
      <c r="B55" s="38" t="s">
        <v>232</v>
      </c>
      <c r="C55" s="38" t="s">
        <v>70</v>
      </c>
      <c r="D55" s="38" t="s">
        <v>57</v>
      </c>
      <c r="E55" s="38" t="s">
        <v>80</v>
      </c>
      <c r="F55" s="38" t="s">
        <v>60</v>
      </c>
      <c r="G55" s="38">
        <v>43390</v>
      </c>
      <c r="H55" s="38">
        <v>43416</v>
      </c>
      <c r="I55" s="30">
        <v>9.2666666666666675</v>
      </c>
      <c r="J55"/>
    </row>
    <row r="56" spans="1:10" ht="15" x14ac:dyDescent="0.25">
      <c r="A56" s="38" t="s">
        <v>237</v>
      </c>
      <c r="B56" s="38" t="s">
        <v>221</v>
      </c>
      <c r="C56" s="38" t="s">
        <v>75</v>
      </c>
      <c r="D56" s="38" t="s">
        <v>57</v>
      </c>
      <c r="E56" s="38" t="s">
        <v>80</v>
      </c>
      <c r="F56" s="38" t="s">
        <v>60</v>
      </c>
      <c r="G56" s="38">
        <v>43424</v>
      </c>
      <c r="H56" s="38">
        <v>43455</v>
      </c>
      <c r="I56" s="30">
        <v>10.566666666666666</v>
      </c>
      <c r="J56"/>
    </row>
    <row r="57" spans="1:10" ht="15" x14ac:dyDescent="0.25">
      <c r="A57" s="38" t="s">
        <v>237</v>
      </c>
      <c r="B57" s="38" t="s">
        <v>221</v>
      </c>
      <c r="C57" s="38" t="s">
        <v>70</v>
      </c>
      <c r="D57" s="38" t="s">
        <v>71</v>
      </c>
      <c r="E57" s="38" t="s">
        <v>109</v>
      </c>
      <c r="F57" s="38" t="s">
        <v>60</v>
      </c>
      <c r="G57" s="38">
        <v>43390</v>
      </c>
      <c r="H57" s="38">
        <v>43416</v>
      </c>
      <c r="I57" s="30">
        <v>3.2666666666666666</v>
      </c>
      <c r="J57"/>
    </row>
    <row r="58" spans="1:10" ht="15" x14ac:dyDescent="0.25">
      <c r="A58" s="38" t="s">
        <v>238</v>
      </c>
      <c r="B58" s="38" t="s">
        <v>249</v>
      </c>
      <c r="C58" s="38" t="s">
        <v>56</v>
      </c>
      <c r="D58" s="38" t="s">
        <v>57</v>
      </c>
      <c r="E58" s="38" t="s">
        <v>59</v>
      </c>
      <c r="F58" s="38" t="s">
        <v>60</v>
      </c>
      <c r="G58" s="38">
        <v>43039</v>
      </c>
      <c r="H58" s="38">
        <v>43070</v>
      </c>
      <c r="I58" s="30">
        <v>8.5333333333333332</v>
      </c>
      <c r="J58"/>
    </row>
    <row r="59" spans="1:10" ht="15" x14ac:dyDescent="0.25">
      <c r="A59" s="38" t="s">
        <v>238</v>
      </c>
      <c r="B59" s="38" t="s">
        <v>249</v>
      </c>
      <c r="C59" s="38" t="s">
        <v>67</v>
      </c>
      <c r="D59" s="38" t="s">
        <v>57</v>
      </c>
      <c r="E59" s="38" t="s">
        <v>59</v>
      </c>
      <c r="F59" s="38" t="s">
        <v>60</v>
      </c>
      <c r="G59" s="38">
        <v>42936</v>
      </c>
      <c r="H59" s="38">
        <v>43021</v>
      </c>
      <c r="I59" s="30">
        <v>6.9</v>
      </c>
      <c r="J59"/>
    </row>
    <row r="60" spans="1:10" ht="15" x14ac:dyDescent="0.25">
      <c r="A60" s="38" t="s">
        <v>238</v>
      </c>
      <c r="B60" s="38" t="s">
        <v>249</v>
      </c>
      <c r="C60" s="38" t="s">
        <v>70</v>
      </c>
      <c r="D60" s="38" t="s">
        <v>57</v>
      </c>
      <c r="E60" s="38" t="s">
        <v>59</v>
      </c>
      <c r="F60" s="38" t="s">
        <v>60</v>
      </c>
      <c r="G60" s="38">
        <v>43039</v>
      </c>
      <c r="H60" s="38">
        <v>43070</v>
      </c>
      <c r="I60" s="30">
        <v>8.5333333333333332</v>
      </c>
      <c r="J60"/>
    </row>
    <row r="61" spans="1:10" ht="15" x14ac:dyDescent="0.25">
      <c r="A61" s="38" t="s">
        <v>240</v>
      </c>
      <c r="B61" s="38" t="s">
        <v>234</v>
      </c>
      <c r="C61" s="38" t="s">
        <v>56</v>
      </c>
      <c r="D61" s="38" t="s">
        <v>57</v>
      </c>
      <c r="E61" s="38" t="s">
        <v>59</v>
      </c>
      <c r="F61" s="38" t="s">
        <v>60</v>
      </c>
      <c r="G61" s="38">
        <v>43060</v>
      </c>
      <c r="H61" s="38">
        <v>43082</v>
      </c>
      <c r="I61" s="30">
        <v>8.9333333333333336</v>
      </c>
      <c r="J61"/>
    </row>
    <row r="62" spans="1:10" ht="15" x14ac:dyDescent="0.25">
      <c r="A62" s="38" t="s">
        <v>240</v>
      </c>
      <c r="B62" s="38" t="s">
        <v>234</v>
      </c>
      <c r="C62" s="38" t="s">
        <v>67</v>
      </c>
      <c r="D62" s="38" t="s">
        <v>57</v>
      </c>
      <c r="E62" s="38" t="s">
        <v>59</v>
      </c>
      <c r="F62" s="38" t="s">
        <v>60</v>
      </c>
      <c r="G62" s="38">
        <v>43060</v>
      </c>
      <c r="H62" s="38">
        <v>43082</v>
      </c>
      <c r="I62" s="30">
        <v>8.9333333333333336</v>
      </c>
      <c r="J62"/>
    </row>
    <row r="63" spans="1:10" ht="15" x14ac:dyDescent="0.25">
      <c r="A63" s="38" t="s">
        <v>240</v>
      </c>
      <c r="B63" s="38" t="s">
        <v>234</v>
      </c>
      <c r="C63" s="38" t="s">
        <v>70</v>
      </c>
      <c r="D63" s="38" t="s">
        <v>57</v>
      </c>
      <c r="E63" s="38" t="s">
        <v>59</v>
      </c>
      <c r="F63" s="38" t="s">
        <v>60</v>
      </c>
      <c r="G63" s="38">
        <v>43060</v>
      </c>
      <c r="H63" s="38">
        <v>43082</v>
      </c>
      <c r="I63" s="30">
        <v>8.9333333333333336</v>
      </c>
      <c r="J63"/>
    </row>
    <row r="64" spans="1:10" ht="15" x14ac:dyDescent="0.25">
      <c r="A64" s="38" t="s">
        <v>1595</v>
      </c>
      <c r="B64" s="38" t="s">
        <v>234</v>
      </c>
      <c r="C64" s="38" t="s">
        <v>363</v>
      </c>
      <c r="D64" s="38" t="s">
        <v>57</v>
      </c>
      <c r="E64" s="38" t="s">
        <v>59</v>
      </c>
      <c r="F64" s="38" t="s">
        <v>60</v>
      </c>
      <c r="G64" s="38">
        <v>43039</v>
      </c>
      <c r="H64" s="38">
        <v>43070</v>
      </c>
      <c r="I64" s="30">
        <v>8.5333333333333332</v>
      </c>
      <c r="J64"/>
    </row>
    <row r="65" spans="1:10" ht="15" x14ac:dyDescent="0.25">
      <c r="A65" s="38" t="s">
        <v>241</v>
      </c>
      <c r="B65" s="38" t="s">
        <v>227</v>
      </c>
      <c r="C65" s="38" t="s">
        <v>56</v>
      </c>
      <c r="D65" s="38" t="s">
        <v>83</v>
      </c>
      <c r="E65" s="38" t="s">
        <v>69</v>
      </c>
      <c r="F65" s="38" t="s">
        <v>60</v>
      </c>
      <c r="G65" s="38">
        <v>43039</v>
      </c>
      <c r="H65" s="38">
        <v>43070</v>
      </c>
      <c r="I65" s="30">
        <v>6.4</v>
      </c>
      <c r="J65"/>
    </row>
    <row r="66" spans="1:10" ht="15" x14ac:dyDescent="0.25">
      <c r="A66" s="38" t="s">
        <v>241</v>
      </c>
      <c r="B66" s="38" t="s">
        <v>227</v>
      </c>
      <c r="C66" s="38" t="s">
        <v>67</v>
      </c>
      <c r="D66" s="38" t="s">
        <v>83</v>
      </c>
      <c r="E66" s="38" t="s">
        <v>69</v>
      </c>
      <c r="F66" s="38" t="s">
        <v>60</v>
      </c>
      <c r="G66" s="38">
        <v>43039</v>
      </c>
      <c r="H66" s="38">
        <v>43070</v>
      </c>
      <c r="I66" s="30">
        <v>6.4</v>
      </c>
      <c r="J66"/>
    </row>
    <row r="67" spans="1:10" ht="15" x14ac:dyDescent="0.25">
      <c r="A67" s="38" t="s">
        <v>242</v>
      </c>
      <c r="B67" s="38" t="s">
        <v>234</v>
      </c>
      <c r="C67" s="38" t="s">
        <v>75</v>
      </c>
      <c r="D67" s="38" t="s">
        <v>76</v>
      </c>
      <c r="E67" s="38" t="s">
        <v>77</v>
      </c>
      <c r="F67" s="38" t="s">
        <v>60</v>
      </c>
      <c r="G67" s="38">
        <v>43076</v>
      </c>
      <c r="H67" s="38">
        <v>43112</v>
      </c>
      <c r="I67" s="30">
        <v>4.5666666666666664</v>
      </c>
      <c r="J67"/>
    </row>
    <row r="68" spans="1:10" ht="15" x14ac:dyDescent="0.25">
      <c r="A68" s="38" t="s">
        <v>242</v>
      </c>
      <c r="B68" s="38" t="s">
        <v>234</v>
      </c>
      <c r="C68" s="38" t="s">
        <v>70</v>
      </c>
      <c r="D68" s="38" t="s">
        <v>57</v>
      </c>
      <c r="E68" s="38" t="s">
        <v>59</v>
      </c>
      <c r="F68" s="38" t="s">
        <v>60</v>
      </c>
      <c r="G68" s="38">
        <v>43039</v>
      </c>
      <c r="H68" s="38">
        <v>43070</v>
      </c>
      <c r="I68" s="30">
        <v>8.5333333333333332</v>
      </c>
      <c r="J68"/>
    </row>
    <row r="69" spans="1:10" ht="15" x14ac:dyDescent="0.25">
      <c r="A69" s="38" t="s">
        <v>243</v>
      </c>
      <c r="B69" s="38" t="s">
        <v>234</v>
      </c>
      <c r="C69" s="38" t="s">
        <v>75</v>
      </c>
      <c r="D69" s="38" t="s">
        <v>68</v>
      </c>
      <c r="E69" s="38" t="s">
        <v>69</v>
      </c>
      <c r="F69" s="38" t="s">
        <v>60</v>
      </c>
      <c r="G69" s="38">
        <v>43076</v>
      </c>
      <c r="H69" s="38">
        <v>43112</v>
      </c>
      <c r="I69" s="30">
        <v>7.8</v>
      </c>
      <c r="J69"/>
    </row>
    <row r="70" spans="1:10" ht="15" x14ac:dyDescent="0.25">
      <c r="A70" s="38" t="s">
        <v>243</v>
      </c>
      <c r="B70" s="38" t="s">
        <v>234</v>
      </c>
      <c r="C70" s="38" t="s">
        <v>70</v>
      </c>
      <c r="D70" s="38" t="s">
        <v>57</v>
      </c>
      <c r="E70" s="38" t="s">
        <v>59</v>
      </c>
      <c r="F70" s="38" t="s">
        <v>60</v>
      </c>
      <c r="G70" s="38">
        <v>43076</v>
      </c>
      <c r="H70" s="38">
        <v>43112</v>
      </c>
      <c r="I70" s="30">
        <v>9.9333333333333336</v>
      </c>
      <c r="J70"/>
    </row>
    <row r="71" spans="1:10" ht="15" x14ac:dyDescent="0.25">
      <c r="A71" s="38" t="s">
        <v>244</v>
      </c>
      <c r="B71" s="38" t="s">
        <v>234</v>
      </c>
      <c r="C71" s="38" t="s">
        <v>363</v>
      </c>
      <c r="D71" s="38" t="s">
        <v>68</v>
      </c>
      <c r="E71" s="38" t="s">
        <v>109</v>
      </c>
      <c r="F71" s="38" t="s">
        <v>60</v>
      </c>
      <c r="G71" s="38">
        <v>43538</v>
      </c>
      <c r="H71" s="38">
        <v>43574</v>
      </c>
      <c r="I71" s="30">
        <v>8.5333333333333332</v>
      </c>
      <c r="J71"/>
    </row>
    <row r="72" spans="1:10" ht="15" x14ac:dyDescent="0.25">
      <c r="A72" s="38" t="s">
        <v>244</v>
      </c>
      <c r="B72" s="38" t="s">
        <v>234</v>
      </c>
      <c r="C72" s="38" t="s">
        <v>70</v>
      </c>
      <c r="D72" s="38" t="s">
        <v>57</v>
      </c>
      <c r="E72" s="38" t="s">
        <v>59</v>
      </c>
      <c r="F72" s="38" t="s">
        <v>60</v>
      </c>
      <c r="G72" s="38">
        <v>43236</v>
      </c>
      <c r="H72" s="38">
        <v>43266</v>
      </c>
      <c r="I72" s="30">
        <v>15.066666666666666</v>
      </c>
      <c r="J72"/>
    </row>
    <row r="73" spans="1:10" ht="15" x14ac:dyDescent="0.25">
      <c r="A73" s="38" t="s">
        <v>245</v>
      </c>
      <c r="B73" s="38" t="s">
        <v>232</v>
      </c>
      <c r="C73" s="38" t="s">
        <v>56</v>
      </c>
      <c r="D73" s="38" t="s">
        <v>57</v>
      </c>
      <c r="E73" s="38" t="s">
        <v>109</v>
      </c>
      <c r="F73" s="38" t="s">
        <v>60</v>
      </c>
      <c r="G73" s="38">
        <v>43672</v>
      </c>
      <c r="H73" s="38">
        <v>43693</v>
      </c>
      <c r="I73" s="30">
        <v>12.5</v>
      </c>
      <c r="J73"/>
    </row>
    <row r="74" spans="1:10" ht="15" x14ac:dyDescent="0.25">
      <c r="A74" s="38" t="s">
        <v>246</v>
      </c>
      <c r="B74" s="38" t="s">
        <v>221</v>
      </c>
      <c r="C74" s="38" t="s">
        <v>56</v>
      </c>
      <c r="D74" s="38" t="s">
        <v>57</v>
      </c>
      <c r="E74" s="38" t="s">
        <v>80</v>
      </c>
      <c r="F74" s="38" t="s">
        <v>60</v>
      </c>
      <c r="G74" s="38">
        <v>43424</v>
      </c>
      <c r="H74" s="38">
        <v>43455</v>
      </c>
      <c r="I74" s="30">
        <v>10.566666666666666</v>
      </c>
      <c r="J74"/>
    </row>
    <row r="75" spans="1:10" ht="15" x14ac:dyDescent="0.25">
      <c r="A75" s="38" t="s">
        <v>246</v>
      </c>
      <c r="B75" s="38" t="s">
        <v>221</v>
      </c>
      <c r="C75" s="38" t="s">
        <v>67</v>
      </c>
      <c r="D75" s="38" t="s">
        <v>57</v>
      </c>
      <c r="E75" s="38" t="s">
        <v>80</v>
      </c>
      <c r="F75" s="38" t="s">
        <v>60</v>
      </c>
      <c r="G75" s="38">
        <v>43363</v>
      </c>
      <c r="H75" s="38">
        <v>43399</v>
      </c>
      <c r="I75" s="30">
        <v>8.6999999999999993</v>
      </c>
      <c r="J75"/>
    </row>
    <row r="76" spans="1:10" ht="15" x14ac:dyDescent="0.25">
      <c r="A76" s="38" t="s">
        <v>246</v>
      </c>
      <c r="B76" s="38" t="s">
        <v>221</v>
      </c>
      <c r="C76" s="38" t="s">
        <v>70</v>
      </c>
      <c r="D76" s="38" t="s">
        <v>57</v>
      </c>
      <c r="E76" s="38" t="s">
        <v>80</v>
      </c>
      <c r="F76" s="38" t="s">
        <v>60</v>
      </c>
      <c r="G76" s="38">
        <v>43424</v>
      </c>
      <c r="H76" s="38">
        <v>43455</v>
      </c>
      <c r="I76" s="30">
        <v>10.566666666666666</v>
      </c>
      <c r="J76"/>
    </row>
    <row r="77" spans="1:10" ht="15" x14ac:dyDescent="0.25">
      <c r="A77" s="38" t="s">
        <v>247</v>
      </c>
      <c r="B77" s="38" t="s">
        <v>234</v>
      </c>
      <c r="C77" s="38" t="s">
        <v>75</v>
      </c>
      <c r="D77" s="38" t="s">
        <v>76</v>
      </c>
      <c r="E77" s="38" t="s">
        <v>69</v>
      </c>
      <c r="F77" s="38" t="s">
        <v>60</v>
      </c>
      <c r="G77" s="38">
        <v>43167</v>
      </c>
      <c r="H77" s="38">
        <v>43201</v>
      </c>
      <c r="I77" s="30">
        <v>10.766666666666667</v>
      </c>
      <c r="J77"/>
    </row>
    <row r="78" spans="1:10" ht="15" x14ac:dyDescent="0.25">
      <c r="A78" s="38" t="s">
        <v>247</v>
      </c>
      <c r="B78" s="38" t="s">
        <v>234</v>
      </c>
      <c r="C78" s="38" t="s">
        <v>70</v>
      </c>
      <c r="D78" s="38" t="s">
        <v>83</v>
      </c>
      <c r="E78" s="38" t="s">
        <v>69</v>
      </c>
      <c r="F78" s="38" t="s">
        <v>60</v>
      </c>
      <c r="G78" s="38">
        <v>43167</v>
      </c>
      <c r="H78" s="38">
        <v>43201</v>
      </c>
      <c r="I78" s="30">
        <v>10.766666666666667</v>
      </c>
      <c r="J78"/>
    </row>
    <row r="79" spans="1:10" ht="15" x14ac:dyDescent="0.25">
      <c r="A79" s="38" t="s">
        <v>248</v>
      </c>
      <c r="B79" s="38" t="s">
        <v>249</v>
      </c>
      <c r="C79" s="38" t="s">
        <v>75</v>
      </c>
      <c r="D79" s="38" t="s">
        <v>76</v>
      </c>
      <c r="E79" s="38" t="s">
        <v>59</v>
      </c>
      <c r="F79" s="38" t="s">
        <v>60</v>
      </c>
      <c r="G79" s="38">
        <v>43025</v>
      </c>
      <c r="H79" s="38">
        <v>43056</v>
      </c>
      <c r="I79" s="30">
        <v>8.0666666666666664</v>
      </c>
      <c r="J79"/>
    </row>
    <row r="80" spans="1:10" ht="15" x14ac:dyDescent="0.25">
      <c r="A80" s="38" t="s">
        <v>248</v>
      </c>
      <c r="B80" s="38" t="s">
        <v>249</v>
      </c>
      <c r="C80" s="38" t="s">
        <v>70</v>
      </c>
      <c r="D80" s="38" t="s">
        <v>57</v>
      </c>
      <c r="E80" s="38" t="s">
        <v>59</v>
      </c>
      <c r="F80" s="38" t="s">
        <v>60</v>
      </c>
      <c r="G80" s="38">
        <v>43025</v>
      </c>
      <c r="H80" s="38">
        <v>43056</v>
      </c>
      <c r="I80" s="30">
        <v>8.0666666666666664</v>
      </c>
      <c r="J80"/>
    </row>
    <row r="81" spans="1:10" ht="15" x14ac:dyDescent="0.25">
      <c r="A81" s="38" t="s">
        <v>250</v>
      </c>
      <c r="B81" s="38" t="s">
        <v>232</v>
      </c>
      <c r="C81" s="38" t="s">
        <v>56</v>
      </c>
      <c r="D81" s="38" t="s">
        <v>71</v>
      </c>
      <c r="E81" s="38" t="s">
        <v>77</v>
      </c>
      <c r="F81" s="38" t="s">
        <v>60</v>
      </c>
      <c r="G81" s="38">
        <v>43208</v>
      </c>
      <c r="H81" s="38">
        <v>43248</v>
      </c>
      <c r="I81" s="30">
        <v>9.1</v>
      </c>
      <c r="J81"/>
    </row>
    <row r="82" spans="1:10" ht="15" x14ac:dyDescent="0.25">
      <c r="A82" s="38" t="s">
        <v>251</v>
      </c>
      <c r="B82" s="38" t="s">
        <v>249</v>
      </c>
      <c r="C82" s="38" t="s">
        <v>56</v>
      </c>
      <c r="D82" s="38" t="s">
        <v>83</v>
      </c>
      <c r="E82" s="38" t="s">
        <v>69</v>
      </c>
      <c r="F82" s="38" t="s">
        <v>60</v>
      </c>
      <c r="G82" s="38">
        <v>43039</v>
      </c>
      <c r="H82" s="38">
        <v>43070</v>
      </c>
      <c r="I82" s="30">
        <v>6.4</v>
      </c>
      <c r="J82"/>
    </row>
    <row r="83" spans="1:10" ht="15" x14ac:dyDescent="0.25">
      <c r="A83" s="38" t="s">
        <v>251</v>
      </c>
      <c r="B83" s="38" t="s">
        <v>249</v>
      </c>
      <c r="C83" s="38" t="s">
        <v>67</v>
      </c>
      <c r="D83" s="38" t="s">
        <v>57</v>
      </c>
      <c r="E83" s="38" t="s">
        <v>59</v>
      </c>
      <c r="F83" s="38" t="s">
        <v>60</v>
      </c>
      <c r="G83" s="38">
        <v>42991</v>
      </c>
      <c r="H83" s="38">
        <v>43021</v>
      </c>
      <c r="I83" s="30">
        <v>6.9</v>
      </c>
      <c r="J83"/>
    </row>
    <row r="84" spans="1:10" ht="15" x14ac:dyDescent="0.25">
      <c r="A84" s="38" t="s">
        <v>251</v>
      </c>
      <c r="B84" s="38" t="s">
        <v>249</v>
      </c>
      <c r="C84" s="38" t="s">
        <v>70</v>
      </c>
      <c r="D84" s="38" t="s">
        <v>57</v>
      </c>
      <c r="E84" s="38" t="s">
        <v>59</v>
      </c>
      <c r="F84" s="38" t="s">
        <v>60</v>
      </c>
      <c r="G84" s="38">
        <v>43039</v>
      </c>
      <c r="H84" s="38">
        <v>43070</v>
      </c>
      <c r="I84" s="30">
        <v>8.5333333333333332</v>
      </c>
      <c r="J84"/>
    </row>
    <row r="85" spans="1:10" ht="15" x14ac:dyDescent="0.25">
      <c r="A85" s="38" t="s">
        <v>252</v>
      </c>
      <c r="B85" s="38" t="s">
        <v>232</v>
      </c>
      <c r="C85" s="38" t="s">
        <v>56</v>
      </c>
      <c r="D85" s="38" t="s">
        <v>71</v>
      </c>
      <c r="E85" s="38" t="s">
        <v>59</v>
      </c>
      <c r="F85" s="38" t="s">
        <v>60</v>
      </c>
      <c r="G85" s="38">
        <v>42991</v>
      </c>
      <c r="H85" s="38">
        <v>43021</v>
      </c>
      <c r="I85" s="30">
        <v>6.9</v>
      </c>
      <c r="J85"/>
    </row>
    <row r="86" spans="1:10" ht="15" x14ac:dyDescent="0.25">
      <c r="A86" s="38" t="s">
        <v>253</v>
      </c>
      <c r="B86" s="38" t="s">
        <v>218</v>
      </c>
      <c r="C86" s="38" t="s">
        <v>75</v>
      </c>
      <c r="D86" s="38" t="s">
        <v>76</v>
      </c>
      <c r="E86" s="38" t="s">
        <v>80</v>
      </c>
      <c r="F86" s="38" t="s">
        <v>60</v>
      </c>
      <c r="G86" s="38">
        <v>43271</v>
      </c>
      <c r="H86" s="38">
        <v>43301</v>
      </c>
      <c r="I86" s="30">
        <v>5.4333333333333336</v>
      </c>
      <c r="J86"/>
    </row>
    <row r="87" spans="1:10" ht="15" x14ac:dyDescent="0.25">
      <c r="A87" s="38" t="s">
        <v>253</v>
      </c>
      <c r="B87" s="38" t="s">
        <v>218</v>
      </c>
      <c r="C87" s="38" t="s">
        <v>70</v>
      </c>
      <c r="D87" s="38" t="s">
        <v>76</v>
      </c>
      <c r="E87" s="38" t="s">
        <v>80</v>
      </c>
      <c r="F87" s="38" t="s">
        <v>60</v>
      </c>
      <c r="G87" s="38">
        <v>43271</v>
      </c>
      <c r="H87" s="38">
        <v>43301</v>
      </c>
      <c r="I87" s="30">
        <v>5.4333333333333336</v>
      </c>
      <c r="J87"/>
    </row>
    <row r="88" spans="1:10" ht="15" x14ac:dyDescent="0.25">
      <c r="A88" s="38" t="s">
        <v>254</v>
      </c>
      <c r="B88" s="38" t="s">
        <v>232</v>
      </c>
      <c r="C88" s="38" t="s">
        <v>56</v>
      </c>
      <c r="D88" s="38" t="s">
        <v>57</v>
      </c>
      <c r="E88" s="38" t="s">
        <v>80</v>
      </c>
      <c r="F88" s="38" t="s">
        <v>60</v>
      </c>
      <c r="G88" s="38">
        <v>43424</v>
      </c>
      <c r="H88" s="38">
        <v>43455</v>
      </c>
      <c r="I88" s="30">
        <v>10.566666666666666</v>
      </c>
      <c r="J88"/>
    </row>
    <row r="89" spans="1:10" ht="15" x14ac:dyDescent="0.25">
      <c r="A89" s="38" t="s">
        <v>254</v>
      </c>
      <c r="B89" s="38" t="s">
        <v>232</v>
      </c>
      <c r="C89" s="38" t="s">
        <v>67</v>
      </c>
      <c r="D89" s="38" t="s">
        <v>71</v>
      </c>
      <c r="E89" s="38" t="s">
        <v>72</v>
      </c>
      <c r="F89" s="38" t="s">
        <v>60</v>
      </c>
      <c r="G89" s="38">
        <v>43446</v>
      </c>
      <c r="H89" s="38">
        <v>43496</v>
      </c>
      <c r="I89" s="30">
        <v>9.1999999999999993</v>
      </c>
      <c r="J89"/>
    </row>
    <row r="90" spans="1:10" ht="15" x14ac:dyDescent="0.25">
      <c r="A90" s="38" t="s">
        <v>255</v>
      </c>
      <c r="B90" s="38" t="s">
        <v>232</v>
      </c>
      <c r="C90" s="38" t="s">
        <v>56</v>
      </c>
      <c r="D90" s="38" t="s">
        <v>57</v>
      </c>
      <c r="E90" s="38" t="s">
        <v>72</v>
      </c>
      <c r="F90" s="38" t="s">
        <v>60</v>
      </c>
      <c r="G90" s="38"/>
      <c r="H90" s="38"/>
      <c r="I90" s="30">
        <v>0</v>
      </c>
      <c r="J90"/>
    </row>
    <row r="91" spans="1:10" ht="15" x14ac:dyDescent="0.25">
      <c r="A91" s="38" t="s">
        <v>256</v>
      </c>
      <c r="B91" s="38" t="s">
        <v>218</v>
      </c>
      <c r="C91" s="38" t="s">
        <v>75</v>
      </c>
      <c r="D91" s="38" t="s">
        <v>111</v>
      </c>
      <c r="E91" s="38" t="s">
        <v>1592</v>
      </c>
      <c r="F91" s="38" t="s">
        <v>60</v>
      </c>
      <c r="G91" s="38">
        <v>43517</v>
      </c>
      <c r="H91" s="38">
        <v>43546</v>
      </c>
      <c r="I91" s="30">
        <v>5.7666666666666666</v>
      </c>
      <c r="J91"/>
    </row>
    <row r="92" spans="1:10" ht="15" x14ac:dyDescent="0.25">
      <c r="A92" s="38" t="s">
        <v>257</v>
      </c>
      <c r="B92" s="38" t="s">
        <v>232</v>
      </c>
      <c r="C92" s="38" t="s">
        <v>56</v>
      </c>
      <c r="D92" s="38" t="s">
        <v>76</v>
      </c>
      <c r="E92" s="38" t="s">
        <v>72</v>
      </c>
      <c r="F92" s="38" t="s">
        <v>60</v>
      </c>
      <c r="G92" s="38">
        <v>43390</v>
      </c>
      <c r="H92" s="38">
        <v>43416</v>
      </c>
      <c r="I92" s="30">
        <v>6.5333333333333332</v>
      </c>
      <c r="J92"/>
    </row>
    <row r="93" spans="1:10" ht="15" x14ac:dyDescent="0.25">
      <c r="A93" s="38" t="s">
        <v>257</v>
      </c>
      <c r="B93" s="38" t="s">
        <v>232</v>
      </c>
      <c r="C93" s="38" t="s">
        <v>67</v>
      </c>
      <c r="D93" s="38" t="s">
        <v>126</v>
      </c>
      <c r="E93" s="38" t="s">
        <v>80</v>
      </c>
      <c r="F93" s="38" t="s">
        <v>60</v>
      </c>
      <c r="G93" s="38">
        <v>43363</v>
      </c>
      <c r="H93" s="38">
        <v>43399</v>
      </c>
      <c r="I93" s="30">
        <v>8.6999999999999993</v>
      </c>
      <c r="J93"/>
    </row>
    <row r="94" spans="1:10" ht="15" x14ac:dyDescent="0.25">
      <c r="A94" s="38" t="s">
        <v>258</v>
      </c>
      <c r="B94" s="38" t="s">
        <v>218</v>
      </c>
      <c r="C94" s="38" t="s">
        <v>56</v>
      </c>
      <c r="D94" s="38" t="s">
        <v>68</v>
      </c>
      <c r="E94" s="38" t="s">
        <v>69</v>
      </c>
      <c r="F94" s="38" t="s">
        <v>60</v>
      </c>
      <c r="G94" s="38">
        <v>43039</v>
      </c>
      <c r="H94" s="38">
        <v>43070</v>
      </c>
      <c r="I94" s="30">
        <v>6.4</v>
      </c>
      <c r="J94"/>
    </row>
    <row r="95" spans="1:10" ht="15" x14ac:dyDescent="0.25">
      <c r="A95" s="38" t="s">
        <v>258</v>
      </c>
      <c r="B95" s="38" t="s">
        <v>218</v>
      </c>
      <c r="C95" s="38" t="s">
        <v>67</v>
      </c>
      <c r="D95" s="38" t="s">
        <v>68</v>
      </c>
      <c r="E95" s="38" t="s">
        <v>69</v>
      </c>
      <c r="F95" s="38" t="s">
        <v>60</v>
      </c>
      <c r="G95" s="38">
        <v>43039</v>
      </c>
      <c r="H95" s="38">
        <v>43070</v>
      </c>
      <c r="I95" s="30">
        <v>6.4</v>
      </c>
      <c r="J95"/>
    </row>
    <row r="96" spans="1:10" ht="15" x14ac:dyDescent="0.25">
      <c r="A96" s="38" t="s">
        <v>258</v>
      </c>
      <c r="B96" s="38" t="s">
        <v>218</v>
      </c>
      <c r="C96" s="38" t="s">
        <v>70</v>
      </c>
      <c r="D96" s="38" t="s">
        <v>57</v>
      </c>
      <c r="E96" s="38" t="s">
        <v>59</v>
      </c>
      <c r="F96" s="38" t="s">
        <v>60</v>
      </c>
      <c r="G96" s="38">
        <v>42991</v>
      </c>
      <c r="H96" s="38">
        <v>43021</v>
      </c>
      <c r="I96" s="30">
        <v>6.9</v>
      </c>
      <c r="J96"/>
    </row>
    <row r="97" spans="1:10" ht="15" x14ac:dyDescent="0.25">
      <c r="A97" s="38" t="s">
        <v>1596</v>
      </c>
      <c r="B97" s="38" t="s">
        <v>221</v>
      </c>
      <c r="C97" s="38" t="s">
        <v>75</v>
      </c>
      <c r="D97" s="38" t="s">
        <v>76</v>
      </c>
      <c r="E97" s="38" t="s">
        <v>77</v>
      </c>
      <c r="F97" s="38" t="s">
        <v>60</v>
      </c>
      <c r="G97" s="38">
        <v>43208</v>
      </c>
      <c r="H97" s="38">
        <v>43248</v>
      </c>
      <c r="I97" s="30">
        <v>9.1</v>
      </c>
      <c r="J97"/>
    </row>
    <row r="98" spans="1:10" ht="15" x14ac:dyDescent="0.25">
      <c r="A98" s="38" t="s">
        <v>1596</v>
      </c>
      <c r="B98" s="38" t="s">
        <v>221</v>
      </c>
      <c r="C98" s="38" t="s">
        <v>70</v>
      </c>
      <c r="D98" s="38" t="s">
        <v>57</v>
      </c>
      <c r="E98" s="38" t="s">
        <v>59</v>
      </c>
      <c r="F98" s="38" t="s">
        <v>60</v>
      </c>
      <c r="G98" s="38">
        <v>42991</v>
      </c>
      <c r="H98" s="38">
        <v>43021</v>
      </c>
      <c r="I98" s="30">
        <v>6.9</v>
      </c>
      <c r="J98"/>
    </row>
    <row r="99" spans="1:10" ht="15" x14ac:dyDescent="0.25">
      <c r="A99" s="38" t="s">
        <v>259</v>
      </c>
      <c r="B99" s="38" t="s">
        <v>260</v>
      </c>
      <c r="C99" s="38" t="s">
        <v>75</v>
      </c>
      <c r="D99" s="38" t="s">
        <v>83</v>
      </c>
      <c r="E99" s="38" t="s">
        <v>69</v>
      </c>
      <c r="F99" s="38" t="s">
        <v>60</v>
      </c>
      <c r="G99" s="38">
        <v>43039</v>
      </c>
      <c r="H99" s="38">
        <v>43070</v>
      </c>
      <c r="I99" s="30">
        <v>6.4</v>
      </c>
      <c r="J99"/>
    </row>
    <row r="100" spans="1:10" ht="15" x14ac:dyDescent="0.25">
      <c r="A100" s="38" t="s">
        <v>259</v>
      </c>
      <c r="B100" s="38" t="s">
        <v>260</v>
      </c>
      <c r="C100" s="38" t="s">
        <v>70</v>
      </c>
      <c r="D100" s="38" t="s">
        <v>83</v>
      </c>
      <c r="E100" s="38" t="s">
        <v>69</v>
      </c>
      <c r="F100" s="38" t="s">
        <v>60</v>
      </c>
      <c r="G100" s="38">
        <v>43025</v>
      </c>
      <c r="H100" s="38">
        <v>43056</v>
      </c>
      <c r="I100" s="30">
        <v>5.9333333333333336</v>
      </c>
      <c r="J100"/>
    </row>
    <row r="101" spans="1:10" ht="15" x14ac:dyDescent="0.25">
      <c r="A101" s="38" t="s">
        <v>259</v>
      </c>
      <c r="B101" s="38" t="s">
        <v>260</v>
      </c>
      <c r="C101" s="38" t="s">
        <v>79</v>
      </c>
      <c r="D101" s="38" t="s">
        <v>83</v>
      </c>
      <c r="E101" s="38" t="s">
        <v>77</v>
      </c>
      <c r="F101" s="38" t="s">
        <v>60</v>
      </c>
      <c r="G101" s="38">
        <v>43060</v>
      </c>
      <c r="H101" s="38">
        <v>43082</v>
      </c>
      <c r="I101" s="30">
        <v>3.5666666666666669</v>
      </c>
      <c r="J101"/>
    </row>
    <row r="102" spans="1:10" ht="15" x14ac:dyDescent="0.25">
      <c r="A102" s="38" t="s">
        <v>261</v>
      </c>
      <c r="B102" s="38" t="s">
        <v>234</v>
      </c>
      <c r="C102" s="38" t="s">
        <v>67</v>
      </c>
      <c r="D102" s="38" t="s">
        <v>83</v>
      </c>
      <c r="E102" s="38" t="s">
        <v>1594</v>
      </c>
      <c r="F102" s="38" t="s">
        <v>60</v>
      </c>
      <c r="G102" s="38">
        <v>43580</v>
      </c>
      <c r="H102" s="38">
        <v>43598</v>
      </c>
      <c r="I102" s="30">
        <v>5.4666666666666668</v>
      </c>
      <c r="J102"/>
    </row>
    <row r="103" spans="1:10" ht="15" x14ac:dyDescent="0.25">
      <c r="A103" s="38" t="s">
        <v>262</v>
      </c>
      <c r="B103" s="38" t="s">
        <v>239</v>
      </c>
      <c r="C103" s="38" t="s">
        <v>75</v>
      </c>
      <c r="D103" s="38" t="s">
        <v>57</v>
      </c>
      <c r="E103" s="38" t="s">
        <v>59</v>
      </c>
      <c r="F103" s="38" t="s">
        <v>60</v>
      </c>
      <c r="G103" s="38">
        <v>43039</v>
      </c>
      <c r="H103" s="38">
        <v>43070</v>
      </c>
      <c r="I103" s="30">
        <v>8.5333333333333332</v>
      </c>
      <c r="J103"/>
    </row>
    <row r="104" spans="1:10" ht="15" x14ac:dyDescent="0.25">
      <c r="A104" s="38" t="s">
        <v>262</v>
      </c>
      <c r="B104" s="38" t="s">
        <v>239</v>
      </c>
      <c r="C104" s="38" t="s">
        <v>70</v>
      </c>
      <c r="D104" s="38" t="s">
        <v>57</v>
      </c>
      <c r="E104" s="38" t="s">
        <v>59</v>
      </c>
      <c r="F104" s="38" t="s">
        <v>60</v>
      </c>
      <c r="G104" s="38">
        <v>43208</v>
      </c>
      <c r="H104" s="38">
        <v>43248</v>
      </c>
      <c r="I104" s="30">
        <v>14.466666666666667</v>
      </c>
      <c r="J104"/>
    </row>
    <row r="105" spans="1:10" ht="15" x14ac:dyDescent="0.25">
      <c r="A105" s="38" t="s">
        <v>263</v>
      </c>
      <c r="B105" s="38" t="s">
        <v>212</v>
      </c>
      <c r="C105" s="38" t="s">
        <v>56</v>
      </c>
      <c r="D105" s="38" t="s">
        <v>57</v>
      </c>
      <c r="E105" s="38" t="s">
        <v>109</v>
      </c>
      <c r="F105" s="38" t="s">
        <v>60</v>
      </c>
      <c r="G105" s="38">
        <v>43580</v>
      </c>
      <c r="H105" s="38">
        <v>43598</v>
      </c>
      <c r="I105" s="30">
        <v>9.3333333333333339</v>
      </c>
      <c r="J105"/>
    </row>
    <row r="106" spans="1:10" ht="15" x14ac:dyDescent="0.25">
      <c r="A106" s="38" t="s">
        <v>263</v>
      </c>
      <c r="B106" s="38" t="s">
        <v>212</v>
      </c>
      <c r="C106" s="38" t="s">
        <v>67</v>
      </c>
      <c r="D106" s="38" t="s">
        <v>57</v>
      </c>
      <c r="E106" s="38" t="s">
        <v>109</v>
      </c>
      <c r="F106" s="38" t="s">
        <v>60</v>
      </c>
      <c r="G106" s="38"/>
      <c r="H106" s="38"/>
      <c r="I106" s="30">
        <v>0</v>
      </c>
      <c r="J106"/>
    </row>
    <row r="107" spans="1:10" ht="15" x14ac:dyDescent="0.25">
      <c r="A107" s="38" t="s">
        <v>264</v>
      </c>
      <c r="B107" s="38" t="s">
        <v>249</v>
      </c>
      <c r="C107" s="38" t="s">
        <v>75</v>
      </c>
      <c r="D107" s="38" t="s">
        <v>76</v>
      </c>
      <c r="E107" s="38" t="s">
        <v>69</v>
      </c>
      <c r="F107" s="38" t="s">
        <v>60</v>
      </c>
      <c r="G107" s="38">
        <v>43076</v>
      </c>
      <c r="H107" s="38">
        <v>43112</v>
      </c>
      <c r="I107" s="30">
        <v>7.8</v>
      </c>
      <c r="J107"/>
    </row>
    <row r="108" spans="1:10" ht="15" x14ac:dyDescent="0.25">
      <c r="A108" s="38" t="s">
        <v>264</v>
      </c>
      <c r="B108" s="38" t="s">
        <v>249</v>
      </c>
      <c r="C108" s="38" t="s">
        <v>70</v>
      </c>
      <c r="D108" s="38" t="s">
        <v>76</v>
      </c>
      <c r="E108" s="38" t="s">
        <v>69</v>
      </c>
      <c r="F108" s="38" t="s">
        <v>60</v>
      </c>
      <c r="G108" s="38">
        <v>43076</v>
      </c>
      <c r="H108" s="38">
        <v>43112</v>
      </c>
      <c r="I108" s="30">
        <v>7.8</v>
      </c>
      <c r="J108"/>
    </row>
    <row r="109" spans="1:10" ht="15" x14ac:dyDescent="0.25">
      <c r="A109" s="38" t="s">
        <v>265</v>
      </c>
      <c r="B109" s="38" t="s">
        <v>232</v>
      </c>
      <c r="C109" s="38" t="s">
        <v>56</v>
      </c>
      <c r="D109" s="38" t="s">
        <v>83</v>
      </c>
      <c r="E109" s="38" t="s">
        <v>80</v>
      </c>
      <c r="F109" s="38" t="s">
        <v>60</v>
      </c>
      <c r="G109" s="38">
        <v>43301</v>
      </c>
      <c r="H109" s="38">
        <v>43329</v>
      </c>
      <c r="I109" s="30">
        <v>6.3666666666666663</v>
      </c>
      <c r="J109"/>
    </row>
    <row r="110" spans="1:10" ht="15" x14ac:dyDescent="0.25">
      <c r="A110" s="38" t="s">
        <v>265</v>
      </c>
      <c r="B110" s="38" t="s">
        <v>232</v>
      </c>
      <c r="C110" s="38" t="s">
        <v>67</v>
      </c>
      <c r="D110" s="38" t="s">
        <v>83</v>
      </c>
      <c r="E110" s="38" t="s">
        <v>109</v>
      </c>
      <c r="F110" s="38" t="s">
        <v>60</v>
      </c>
      <c r="G110" s="38">
        <v>43517</v>
      </c>
      <c r="H110" s="38">
        <v>43546</v>
      </c>
      <c r="I110" s="30">
        <v>7.6</v>
      </c>
      <c r="J110"/>
    </row>
    <row r="111" spans="1:10" ht="15" x14ac:dyDescent="0.25">
      <c r="A111" s="38" t="s">
        <v>265</v>
      </c>
      <c r="B111" s="38" t="s">
        <v>232</v>
      </c>
      <c r="C111" s="38" t="s">
        <v>70</v>
      </c>
      <c r="D111" s="38" t="s">
        <v>83</v>
      </c>
      <c r="E111" s="38" t="s">
        <v>72</v>
      </c>
      <c r="F111" s="38" t="s">
        <v>60</v>
      </c>
      <c r="G111" s="38">
        <v>43390</v>
      </c>
      <c r="H111" s="38">
        <v>43416</v>
      </c>
      <c r="I111" s="30">
        <v>6.5333333333333332</v>
      </c>
      <c r="J111"/>
    </row>
    <row r="112" spans="1:10" ht="15" x14ac:dyDescent="0.25">
      <c r="A112" s="38" t="s">
        <v>266</v>
      </c>
      <c r="B112" s="38" t="s">
        <v>239</v>
      </c>
      <c r="C112" s="38" t="s">
        <v>56</v>
      </c>
      <c r="D112" s="38" t="s">
        <v>57</v>
      </c>
      <c r="E112" s="38" t="s">
        <v>59</v>
      </c>
      <c r="F112" s="38" t="s">
        <v>60</v>
      </c>
      <c r="G112" s="38">
        <v>43076</v>
      </c>
      <c r="H112" s="38">
        <v>43112</v>
      </c>
      <c r="I112" s="30">
        <v>9.9333333333333336</v>
      </c>
      <c r="J112"/>
    </row>
    <row r="113" spans="1:10" ht="15" x14ac:dyDescent="0.25">
      <c r="A113" s="38" t="s">
        <v>266</v>
      </c>
      <c r="B113" s="38" t="s">
        <v>239</v>
      </c>
      <c r="C113" s="38" t="s">
        <v>67</v>
      </c>
      <c r="D113" s="38" t="s">
        <v>68</v>
      </c>
      <c r="E113" s="38" t="s">
        <v>69</v>
      </c>
      <c r="F113" s="38" t="s">
        <v>60</v>
      </c>
      <c r="G113" s="38">
        <v>43076</v>
      </c>
      <c r="H113" s="38">
        <v>43112</v>
      </c>
      <c r="I113" s="30">
        <v>7.8</v>
      </c>
      <c r="J113"/>
    </row>
    <row r="114" spans="1:10" ht="15" x14ac:dyDescent="0.25">
      <c r="A114" s="38" t="s">
        <v>266</v>
      </c>
      <c r="B114" s="38" t="s">
        <v>239</v>
      </c>
      <c r="C114" s="38" t="s">
        <v>70</v>
      </c>
      <c r="D114" s="38" t="s">
        <v>57</v>
      </c>
      <c r="E114" s="38" t="s">
        <v>59</v>
      </c>
      <c r="F114" s="38" t="s">
        <v>60</v>
      </c>
      <c r="G114" s="38">
        <v>42991</v>
      </c>
      <c r="H114" s="38">
        <v>43021</v>
      </c>
      <c r="I114" s="30">
        <v>6.9</v>
      </c>
      <c r="J114"/>
    </row>
    <row r="115" spans="1:10" ht="15" x14ac:dyDescent="0.25">
      <c r="A115" s="38" t="s">
        <v>267</v>
      </c>
      <c r="B115" s="38" t="s">
        <v>239</v>
      </c>
      <c r="C115" s="38" t="s">
        <v>75</v>
      </c>
      <c r="D115" s="38" t="s">
        <v>57</v>
      </c>
      <c r="E115" s="38" t="s">
        <v>59</v>
      </c>
      <c r="F115" s="38" t="s">
        <v>60</v>
      </c>
      <c r="G115" s="38">
        <v>42991</v>
      </c>
      <c r="H115" s="38">
        <v>43021</v>
      </c>
      <c r="I115" s="30">
        <v>6.9</v>
      </c>
      <c r="J115"/>
    </row>
    <row r="116" spans="1:10" ht="15" x14ac:dyDescent="0.25">
      <c r="A116" s="38" t="s">
        <v>267</v>
      </c>
      <c r="B116" s="38" t="s">
        <v>239</v>
      </c>
      <c r="C116" s="38" t="s">
        <v>70</v>
      </c>
      <c r="D116" s="38" t="s">
        <v>57</v>
      </c>
      <c r="E116" s="38" t="s">
        <v>59</v>
      </c>
      <c r="F116" s="38" t="s">
        <v>60</v>
      </c>
      <c r="G116" s="38">
        <v>42991</v>
      </c>
      <c r="H116" s="38">
        <v>43021</v>
      </c>
      <c r="I116" s="30">
        <v>6.9</v>
      </c>
      <c r="J116"/>
    </row>
    <row r="117" spans="1:10" ht="15" x14ac:dyDescent="0.25">
      <c r="A117" s="38" t="s">
        <v>268</v>
      </c>
      <c r="B117" s="38" t="s">
        <v>232</v>
      </c>
      <c r="C117" s="38" t="s">
        <v>56</v>
      </c>
      <c r="D117" s="38" t="s">
        <v>57</v>
      </c>
      <c r="E117" s="38" t="s">
        <v>59</v>
      </c>
      <c r="F117" s="38" t="s">
        <v>60</v>
      </c>
      <c r="G117" s="38">
        <v>43060</v>
      </c>
      <c r="H117" s="38">
        <v>43082</v>
      </c>
      <c r="I117" s="30">
        <v>8.9333333333333336</v>
      </c>
      <c r="J117"/>
    </row>
    <row r="118" spans="1:10" ht="15" x14ac:dyDescent="0.25">
      <c r="A118" s="38" t="s">
        <v>268</v>
      </c>
      <c r="B118" s="38" t="s">
        <v>232</v>
      </c>
      <c r="C118" s="38" t="s">
        <v>67</v>
      </c>
      <c r="D118" s="38" t="s">
        <v>57</v>
      </c>
      <c r="E118" s="38" t="s">
        <v>72</v>
      </c>
      <c r="F118" s="38" t="s">
        <v>60</v>
      </c>
      <c r="G118" s="38">
        <v>43390</v>
      </c>
      <c r="H118" s="38">
        <v>43416</v>
      </c>
      <c r="I118" s="30">
        <v>6.5333333333333332</v>
      </c>
      <c r="J118"/>
    </row>
    <row r="119" spans="1:10" ht="25.5" x14ac:dyDescent="0.25">
      <c r="A119" s="38" t="s">
        <v>268</v>
      </c>
      <c r="B119" s="38" t="s">
        <v>232</v>
      </c>
      <c r="C119" s="38" t="s">
        <v>70</v>
      </c>
      <c r="D119" s="38" t="s">
        <v>57</v>
      </c>
      <c r="E119" s="38" t="s">
        <v>1604</v>
      </c>
      <c r="F119" s="38" t="s">
        <v>60</v>
      </c>
      <c r="G119" s="38"/>
      <c r="H119" s="38"/>
      <c r="I119" s="30">
        <v>0</v>
      </c>
      <c r="J119"/>
    </row>
    <row r="120" spans="1:10" ht="15" x14ac:dyDescent="0.25">
      <c r="A120" s="38" t="s">
        <v>269</v>
      </c>
      <c r="B120" s="38" t="s">
        <v>232</v>
      </c>
      <c r="C120" s="38" t="s">
        <v>75</v>
      </c>
      <c r="D120" s="38" t="s">
        <v>57</v>
      </c>
      <c r="E120" s="38" t="s">
        <v>59</v>
      </c>
      <c r="F120" s="38" t="s">
        <v>60</v>
      </c>
      <c r="G120" s="38">
        <v>43039</v>
      </c>
      <c r="H120" s="38">
        <v>43070</v>
      </c>
      <c r="I120" s="30">
        <v>8.5333333333333332</v>
      </c>
      <c r="J120"/>
    </row>
    <row r="121" spans="1:10" ht="15" x14ac:dyDescent="0.25">
      <c r="A121" s="38" t="s">
        <v>269</v>
      </c>
      <c r="B121" s="38" t="s">
        <v>232</v>
      </c>
      <c r="C121" s="38" t="s">
        <v>70</v>
      </c>
      <c r="D121" s="38" t="s">
        <v>57</v>
      </c>
      <c r="E121" s="38" t="s">
        <v>59</v>
      </c>
      <c r="F121" s="38" t="s">
        <v>60</v>
      </c>
      <c r="G121" s="38">
        <v>43039</v>
      </c>
      <c r="H121" s="38">
        <v>43070</v>
      </c>
      <c r="I121" s="30">
        <v>8.5333333333333332</v>
      </c>
      <c r="J121"/>
    </row>
    <row r="122" spans="1:10" ht="15" x14ac:dyDescent="0.25">
      <c r="A122" s="38" t="s">
        <v>270</v>
      </c>
      <c r="B122" s="38" t="s">
        <v>232</v>
      </c>
      <c r="C122" s="38" t="s">
        <v>56</v>
      </c>
      <c r="D122" s="38" t="s">
        <v>57</v>
      </c>
      <c r="E122" s="38" t="s">
        <v>109</v>
      </c>
      <c r="F122" s="38" t="s">
        <v>60</v>
      </c>
      <c r="G122" s="38">
        <v>43672</v>
      </c>
      <c r="H122" s="38">
        <v>43693</v>
      </c>
      <c r="I122" s="30">
        <v>12.5</v>
      </c>
      <c r="J122"/>
    </row>
    <row r="123" spans="1:10" ht="15" x14ac:dyDescent="0.25">
      <c r="A123" s="38" t="s">
        <v>270</v>
      </c>
      <c r="B123" s="38" t="s">
        <v>232</v>
      </c>
      <c r="C123" s="38" t="s">
        <v>67</v>
      </c>
      <c r="D123" s="38" t="s">
        <v>57</v>
      </c>
      <c r="E123" s="38" t="s">
        <v>109</v>
      </c>
      <c r="F123" s="38" t="s">
        <v>60</v>
      </c>
      <c r="G123" s="38">
        <v>43672</v>
      </c>
      <c r="H123" s="38">
        <v>43693</v>
      </c>
      <c r="I123" s="30">
        <v>12.5</v>
      </c>
      <c r="J123"/>
    </row>
    <row r="124" spans="1:10" ht="15" x14ac:dyDescent="0.25">
      <c r="A124" s="38" t="s">
        <v>270</v>
      </c>
      <c r="B124" s="38" t="s">
        <v>232</v>
      </c>
      <c r="C124" s="38" t="s">
        <v>70</v>
      </c>
      <c r="D124" s="38" t="s">
        <v>57</v>
      </c>
      <c r="E124" s="38" t="s">
        <v>59</v>
      </c>
      <c r="F124" s="38" t="s">
        <v>60</v>
      </c>
      <c r="G124" s="38">
        <v>43039</v>
      </c>
      <c r="H124" s="38">
        <v>43070</v>
      </c>
      <c r="I124" s="30">
        <v>8.5333333333333332</v>
      </c>
      <c r="J124"/>
    </row>
    <row r="125" spans="1:10" ht="15" x14ac:dyDescent="0.25">
      <c r="A125" s="38" t="s">
        <v>271</v>
      </c>
      <c r="B125" s="38" t="s">
        <v>227</v>
      </c>
      <c r="C125" s="38" t="s">
        <v>56</v>
      </c>
      <c r="D125" s="38" t="s">
        <v>126</v>
      </c>
      <c r="E125" s="38" t="s">
        <v>69</v>
      </c>
      <c r="F125" s="38" t="s">
        <v>60</v>
      </c>
      <c r="G125" s="38">
        <v>43060</v>
      </c>
      <c r="H125" s="38">
        <v>43082</v>
      </c>
      <c r="I125" s="30">
        <v>6.8</v>
      </c>
      <c r="J125"/>
    </row>
    <row r="126" spans="1:10" ht="15" x14ac:dyDescent="0.25">
      <c r="A126" s="38" t="s">
        <v>271</v>
      </c>
      <c r="B126" s="38" t="s">
        <v>227</v>
      </c>
      <c r="C126" s="38" t="s">
        <v>67</v>
      </c>
      <c r="D126" s="38" t="s">
        <v>126</v>
      </c>
      <c r="E126" s="38" t="s">
        <v>69</v>
      </c>
      <c r="F126" s="38" t="s">
        <v>60</v>
      </c>
      <c r="G126" s="38">
        <v>43076</v>
      </c>
      <c r="H126" s="38">
        <v>43112</v>
      </c>
      <c r="I126" s="30">
        <v>7.8</v>
      </c>
      <c r="J126"/>
    </row>
    <row r="127" spans="1:10" ht="15" x14ac:dyDescent="0.25">
      <c r="A127" s="38" t="s">
        <v>271</v>
      </c>
      <c r="B127" s="38" t="s">
        <v>227</v>
      </c>
      <c r="C127" s="38" t="s">
        <v>70</v>
      </c>
      <c r="D127" s="38" t="s">
        <v>83</v>
      </c>
      <c r="E127" s="38" t="s">
        <v>69</v>
      </c>
      <c r="F127" s="38" t="s">
        <v>60</v>
      </c>
      <c r="G127" s="38">
        <v>43060</v>
      </c>
      <c r="H127" s="38">
        <v>43082</v>
      </c>
      <c r="I127" s="30">
        <v>6.8</v>
      </c>
      <c r="J127"/>
    </row>
    <row r="128" spans="1:10" ht="15" x14ac:dyDescent="0.25">
      <c r="A128" s="38" t="s">
        <v>272</v>
      </c>
      <c r="B128" s="38" t="s">
        <v>227</v>
      </c>
      <c r="C128" s="38" t="s">
        <v>75</v>
      </c>
      <c r="D128" s="38" t="s">
        <v>83</v>
      </c>
      <c r="E128" s="38" t="s">
        <v>69</v>
      </c>
      <c r="F128" s="38" t="s">
        <v>60</v>
      </c>
      <c r="G128" s="38">
        <v>43060</v>
      </c>
      <c r="H128" s="38">
        <v>43082</v>
      </c>
      <c r="I128" s="30">
        <v>6.8</v>
      </c>
      <c r="J128"/>
    </row>
    <row r="129" spans="1:10" ht="15" x14ac:dyDescent="0.25">
      <c r="A129" s="38" t="s">
        <v>272</v>
      </c>
      <c r="B129" s="38" t="s">
        <v>227</v>
      </c>
      <c r="C129" s="38" t="s">
        <v>70</v>
      </c>
      <c r="D129" s="38" t="s">
        <v>57</v>
      </c>
      <c r="E129" s="38" t="s">
        <v>59</v>
      </c>
      <c r="F129" s="38" t="s">
        <v>60</v>
      </c>
      <c r="G129" s="38">
        <v>43025</v>
      </c>
      <c r="H129" s="38">
        <v>43056</v>
      </c>
      <c r="I129" s="30">
        <v>8.0666666666666664</v>
      </c>
      <c r="J129"/>
    </row>
    <row r="130" spans="1:10" ht="15" x14ac:dyDescent="0.25">
      <c r="A130" s="38" t="s">
        <v>273</v>
      </c>
      <c r="B130" s="38" t="s">
        <v>207</v>
      </c>
      <c r="C130" s="38" t="s">
        <v>56</v>
      </c>
      <c r="D130" s="38" t="s">
        <v>57</v>
      </c>
      <c r="E130" s="38" t="s">
        <v>59</v>
      </c>
      <c r="F130" s="38" t="s">
        <v>60</v>
      </c>
      <c r="G130" s="38">
        <v>43025</v>
      </c>
      <c r="H130" s="38">
        <v>43056</v>
      </c>
      <c r="I130" s="30">
        <v>8.0666666666666664</v>
      </c>
      <c r="J130"/>
    </row>
    <row r="131" spans="1:10" ht="15" x14ac:dyDescent="0.25">
      <c r="A131" s="38" t="s">
        <v>274</v>
      </c>
      <c r="B131" s="38" t="s">
        <v>232</v>
      </c>
      <c r="C131" s="38" t="s">
        <v>56</v>
      </c>
      <c r="D131" s="38" t="s">
        <v>57</v>
      </c>
      <c r="E131" s="38" t="s">
        <v>80</v>
      </c>
      <c r="F131" s="38" t="s">
        <v>60</v>
      </c>
      <c r="G131" s="38">
        <v>43424</v>
      </c>
      <c r="H131" s="38">
        <v>43455</v>
      </c>
      <c r="I131" s="30">
        <v>10.566666666666666</v>
      </c>
      <c r="J131"/>
    </row>
    <row r="132" spans="1:10" ht="15" x14ac:dyDescent="0.25">
      <c r="A132" s="38" t="s">
        <v>275</v>
      </c>
      <c r="B132" s="38" t="s">
        <v>212</v>
      </c>
      <c r="C132" s="38" t="s">
        <v>56</v>
      </c>
      <c r="D132" s="38" t="s">
        <v>76</v>
      </c>
      <c r="E132" s="38" t="s">
        <v>69</v>
      </c>
      <c r="F132" s="38" t="s">
        <v>60</v>
      </c>
      <c r="G132" s="38">
        <v>43039</v>
      </c>
      <c r="H132" s="38">
        <v>43070</v>
      </c>
      <c r="I132" s="30">
        <v>6.4</v>
      </c>
      <c r="J132"/>
    </row>
    <row r="133" spans="1:10" ht="25.5" x14ac:dyDescent="0.25">
      <c r="A133" s="38" t="s">
        <v>275</v>
      </c>
      <c r="B133" s="38" t="s">
        <v>212</v>
      </c>
      <c r="C133" s="38" t="s">
        <v>67</v>
      </c>
      <c r="D133" s="38" t="s">
        <v>126</v>
      </c>
      <c r="E133" s="38" t="s">
        <v>1603</v>
      </c>
      <c r="F133" s="38" t="s">
        <v>60</v>
      </c>
      <c r="G133" s="38">
        <v>43672</v>
      </c>
      <c r="H133" s="38">
        <v>43693</v>
      </c>
      <c r="I133" s="30">
        <v>6.6</v>
      </c>
      <c r="J133"/>
    </row>
    <row r="134" spans="1:10" ht="15" x14ac:dyDescent="0.25">
      <c r="A134" s="38" t="s">
        <v>276</v>
      </c>
      <c r="B134" s="38" t="s">
        <v>260</v>
      </c>
      <c r="C134" s="38" t="s">
        <v>75</v>
      </c>
      <c r="D134" s="38" t="s">
        <v>83</v>
      </c>
      <c r="E134" s="38" t="s">
        <v>69</v>
      </c>
      <c r="F134" s="38" t="s">
        <v>60</v>
      </c>
      <c r="G134" s="38">
        <v>43039</v>
      </c>
      <c r="H134" s="38">
        <v>43070</v>
      </c>
      <c r="I134" s="30">
        <v>6.4</v>
      </c>
      <c r="J134"/>
    </row>
    <row r="135" spans="1:10" ht="15" x14ac:dyDescent="0.25">
      <c r="A135" s="38" t="s">
        <v>276</v>
      </c>
      <c r="B135" s="38" t="s">
        <v>260</v>
      </c>
      <c r="C135" s="38" t="s">
        <v>70</v>
      </c>
      <c r="D135" s="38" t="s">
        <v>83</v>
      </c>
      <c r="E135" s="38" t="s">
        <v>69</v>
      </c>
      <c r="F135" s="38" t="s">
        <v>60</v>
      </c>
      <c r="G135" s="38">
        <v>43039</v>
      </c>
      <c r="H135" s="38">
        <v>43070</v>
      </c>
      <c r="I135" s="30">
        <v>6.4</v>
      </c>
      <c r="J135"/>
    </row>
    <row r="136" spans="1:10" ht="25.5" x14ac:dyDescent="0.25">
      <c r="A136" s="38" t="s">
        <v>277</v>
      </c>
      <c r="B136" s="38" t="s">
        <v>207</v>
      </c>
      <c r="C136" s="38" t="s">
        <v>67</v>
      </c>
      <c r="D136" s="38" t="s">
        <v>76</v>
      </c>
      <c r="E136" s="38" t="s">
        <v>77</v>
      </c>
      <c r="F136" s="38" t="s">
        <v>60</v>
      </c>
      <c r="G136" s="38">
        <v>43672</v>
      </c>
      <c r="H136" s="38"/>
      <c r="I136" s="30">
        <v>0</v>
      </c>
      <c r="J136"/>
    </row>
    <row r="137" spans="1:10" ht="25.5" x14ac:dyDescent="0.25">
      <c r="A137" s="38" t="s">
        <v>277</v>
      </c>
      <c r="B137" s="38" t="s">
        <v>207</v>
      </c>
      <c r="C137" s="38" t="s">
        <v>70</v>
      </c>
      <c r="D137" s="38" t="s">
        <v>76</v>
      </c>
      <c r="E137" s="38" t="s">
        <v>69</v>
      </c>
      <c r="F137" s="38" t="s">
        <v>60</v>
      </c>
      <c r="G137" s="38">
        <v>43672</v>
      </c>
      <c r="H137" s="38"/>
      <c r="I137" s="30">
        <v>0</v>
      </c>
      <c r="J137"/>
    </row>
    <row r="138" spans="1:10" ht="15" x14ac:dyDescent="0.25">
      <c r="A138" s="38" t="s">
        <v>278</v>
      </c>
      <c r="B138" s="38" t="s">
        <v>212</v>
      </c>
      <c r="C138" s="38" t="s">
        <v>56</v>
      </c>
      <c r="D138" s="38" t="s">
        <v>71</v>
      </c>
      <c r="E138" s="38" t="s">
        <v>69</v>
      </c>
      <c r="F138" s="38" t="s">
        <v>60</v>
      </c>
      <c r="G138" s="38">
        <v>43076</v>
      </c>
      <c r="H138" s="38">
        <v>43112</v>
      </c>
      <c r="I138" s="30">
        <v>7.8</v>
      </c>
      <c r="J138"/>
    </row>
    <row r="139" spans="1:10" ht="15" x14ac:dyDescent="0.25">
      <c r="A139" s="38" t="s">
        <v>278</v>
      </c>
      <c r="B139" s="38" t="s">
        <v>212</v>
      </c>
      <c r="C139" s="38" t="s">
        <v>67</v>
      </c>
      <c r="D139" s="38" t="s">
        <v>57</v>
      </c>
      <c r="E139" s="38" t="s">
        <v>72</v>
      </c>
      <c r="F139" s="38" t="s">
        <v>60</v>
      </c>
      <c r="G139" s="38">
        <v>43424</v>
      </c>
      <c r="H139" s="38">
        <v>43455</v>
      </c>
      <c r="I139" s="30">
        <v>7.833333333333333</v>
      </c>
      <c r="J139"/>
    </row>
    <row r="140" spans="1:10" ht="15" x14ac:dyDescent="0.25">
      <c r="A140" s="38" t="s">
        <v>279</v>
      </c>
      <c r="B140" s="38" t="s">
        <v>212</v>
      </c>
      <c r="C140" s="38" t="s">
        <v>75</v>
      </c>
      <c r="D140" s="38" t="s">
        <v>57</v>
      </c>
      <c r="E140" s="38" t="s">
        <v>59</v>
      </c>
      <c r="F140" s="38" t="s">
        <v>60</v>
      </c>
      <c r="G140" s="38">
        <v>43208</v>
      </c>
      <c r="H140" s="38">
        <v>43248</v>
      </c>
      <c r="I140" s="30">
        <v>14.466666666666667</v>
      </c>
      <c r="J140"/>
    </row>
    <row r="141" spans="1:10" ht="25.5" x14ac:dyDescent="0.25">
      <c r="A141" s="38" t="s">
        <v>280</v>
      </c>
      <c r="B141" s="38" t="s">
        <v>207</v>
      </c>
      <c r="C141" s="38" t="s">
        <v>56</v>
      </c>
      <c r="D141" s="38" t="s">
        <v>76</v>
      </c>
      <c r="E141" s="38" t="s">
        <v>69</v>
      </c>
      <c r="F141" s="38" t="s">
        <v>60</v>
      </c>
      <c r="G141" s="38">
        <v>43039</v>
      </c>
      <c r="H141" s="38">
        <v>43070</v>
      </c>
      <c r="I141" s="30">
        <v>6.4</v>
      </c>
      <c r="J141"/>
    </row>
    <row r="142" spans="1:10" ht="25.5" x14ac:dyDescent="0.25">
      <c r="A142" s="38" t="s">
        <v>280</v>
      </c>
      <c r="B142" s="38" t="s">
        <v>207</v>
      </c>
      <c r="C142" s="38" t="s">
        <v>67</v>
      </c>
      <c r="D142" s="38" t="s">
        <v>76</v>
      </c>
      <c r="E142" s="38" t="s">
        <v>59</v>
      </c>
      <c r="F142" s="38" t="s">
        <v>60</v>
      </c>
      <c r="G142" s="38">
        <v>42991</v>
      </c>
      <c r="H142" s="38">
        <v>43021</v>
      </c>
      <c r="I142" s="30">
        <v>6.9</v>
      </c>
      <c r="J142"/>
    </row>
    <row r="143" spans="1:10" ht="15" x14ac:dyDescent="0.25">
      <c r="A143" s="38" t="s">
        <v>281</v>
      </c>
      <c r="B143" s="38" t="s">
        <v>221</v>
      </c>
      <c r="C143" s="38" t="s">
        <v>75</v>
      </c>
      <c r="D143" s="38" t="s">
        <v>57</v>
      </c>
      <c r="E143" s="38" t="s">
        <v>59</v>
      </c>
      <c r="F143" s="38" t="s">
        <v>60</v>
      </c>
      <c r="G143" s="38">
        <v>43236</v>
      </c>
      <c r="H143" s="38">
        <v>43266</v>
      </c>
      <c r="I143" s="30">
        <v>15.066666666666666</v>
      </c>
      <c r="J143"/>
    </row>
    <row r="144" spans="1:10" ht="15" x14ac:dyDescent="0.25">
      <c r="A144" s="38" t="s">
        <v>282</v>
      </c>
      <c r="B144" s="38" t="s">
        <v>239</v>
      </c>
      <c r="C144" s="38" t="s">
        <v>75</v>
      </c>
      <c r="D144" s="38" t="s">
        <v>68</v>
      </c>
      <c r="E144" s="38" t="s">
        <v>69</v>
      </c>
      <c r="F144" s="38" t="s">
        <v>60</v>
      </c>
      <c r="G144" s="38">
        <v>43039</v>
      </c>
      <c r="H144" s="38">
        <v>43070</v>
      </c>
      <c r="I144" s="30">
        <v>6.4</v>
      </c>
      <c r="J144"/>
    </row>
    <row r="145" spans="1:10" ht="15" x14ac:dyDescent="0.25">
      <c r="A145" s="38" t="s">
        <v>282</v>
      </c>
      <c r="B145" s="38" t="s">
        <v>239</v>
      </c>
      <c r="C145" s="38" t="s">
        <v>70</v>
      </c>
      <c r="D145" s="38" t="s">
        <v>57</v>
      </c>
      <c r="E145" s="38" t="s">
        <v>59</v>
      </c>
      <c r="F145" s="38" t="s">
        <v>60</v>
      </c>
      <c r="G145" s="38">
        <v>43039</v>
      </c>
      <c r="H145" s="38">
        <v>43070</v>
      </c>
      <c r="I145" s="30">
        <v>8.5333333333333332</v>
      </c>
      <c r="J145"/>
    </row>
    <row r="146" spans="1:10" ht="15" x14ac:dyDescent="0.25">
      <c r="A146" s="38" t="s">
        <v>283</v>
      </c>
      <c r="B146" s="38" t="s">
        <v>221</v>
      </c>
      <c r="C146" s="38" t="s">
        <v>56</v>
      </c>
      <c r="D146" s="38" t="s">
        <v>57</v>
      </c>
      <c r="E146" s="38" t="s">
        <v>59</v>
      </c>
      <c r="F146" s="38" t="s">
        <v>60</v>
      </c>
      <c r="G146" s="38">
        <v>43039</v>
      </c>
      <c r="H146" s="38">
        <v>43070</v>
      </c>
      <c r="I146" s="30">
        <v>8.5333333333333332</v>
      </c>
      <c r="J146"/>
    </row>
    <row r="147" spans="1:10" ht="15" x14ac:dyDescent="0.25">
      <c r="A147" s="38" t="s">
        <v>283</v>
      </c>
      <c r="B147" s="38" t="s">
        <v>221</v>
      </c>
      <c r="C147" s="38" t="s">
        <v>67</v>
      </c>
      <c r="D147" s="38" t="s">
        <v>57</v>
      </c>
      <c r="E147" s="38" t="s">
        <v>59</v>
      </c>
      <c r="F147" s="38" t="s">
        <v>60</v>
      </c>
      <c r="G147" s="38">
        <v>43039</v>
      </c>
      <c r="H147" s="38">
        <v>43070</v>
      </c>
      <c r="I147" s="30">
        <v>8.5333333333333332</v>
      </c>
      <c r="J147"/>
    </row>
    <row r="148" spans="1:10" ht="15" x14ac:dyDescent="0.25">
      <c r="A148" s="38" t="s">
        <v>283</v>
      </c>
      <c r="B148" s="38" t="s">
        <v>221</v>
      </c>
      <c r="C148" s="38" t="s">
        <v>70</v>
      </c>
      <c r="D148" s="38" t="s">
        <v>83</v>
      </c>
      <c r="E148" s="38" t="s">
        <v>80</v>
      </c>
      <c r="F148" s="38" t="s">
        <v>60</v>
      </c>
      <c r="G148" s="38">
        <v>43271</v>
      </c>
      <c r="H148" s="38">
        <v>43301</v>
      </c>
      <c r="I148" s="30">
        <v>5.4333333333333336</v>
      </c>
      <c r="J148"/>
    </row>
    <row r="149" spans="1:10" ht="15" x14ac:dyDescent="0.25">
      <c r="A149" s="38" t="s">
        <v>284</v>
      </c>
      <c r="B149" s="38" t="s">
        <v>221</v>
      </c>
      <c r="C149" s="38" t="s">
        <v>75</v>
      </c>
      <c r="D149" s="38" t="s">
        <v>76</v>
      </c>
      <c r="E149" s="38" t="s">
        <v>59</v>
      </c>
      <c r="F149" s="38" t="s">
        <v>60</v>
      </c>
      <c r="G149" s="38">
        <v>42991</v>
      </c>
      <c r="H149" s="38">
        <v>43021</v>
      </c>
      <c r="I149" s="30">
        <v>6.9</v>
      </c>
      <c r="J149"/>
    </row>
    <row r="150" spans="1:10" ht="15" x14ac:dyDescent="0.25">
      <c r="A150" s="38" t="s">
        <v>284</v>
      </c>
      <c r="B150" s="38" t="s">
        <v>221</v>
      </c>
      <c r="C150" s="38" t="s">
        <v>70</v>
      </c>
      <c r="D150" s="38" t="s">
        <v>83</v>
      </c>
      <c r="E150" s="38" t="s">
        <v>69</v>
      </c>
      <c r="F150" s="38" t="s">
        <v>60</v>
      </c>
      <c r="G150" s="38">
        <v>42991</v>
      </c>
      <c r="H150" s="38">
        <v>43021</v>
      </c>
      <c r="I150" s="30">
        <v>4.7666666666666666</v>
      </c>
      <c r="J150"/>
    </row>
    <row r="151" spans="1:10" ht="25.5" x14ac:dyDescent="0.25">
      <c r="A151" s="38" t="s">
        <v>285</v>
      </c>
      <c r="B151" s="38" t="s">
        <v>207</v>
      </c>
      <c r="C151" s="38" t="s">
        <v>56</v>
      </c>
      <c r="D151" s="38" t="s">
        <v>71</v>
      </c>
      <c r="E151" s="38" t="s">
        <v>1603</v>
      </c>
      <c r="F151" s="38" t="s">
        <v>60</v>
      </c>
      <c r="G151" s="38">
        <v>43614</v>
      </c>
      <c r="H151" s="38">
        <v>43647</v>
      </c>
      <c r="I151" s="30">
        <v>5.0666666666666664</v>
      </c>
      <c r="J151"/>
    </row>
    <row r="152" spans="1:10" ht="15" x14ac:dyDescent="0.25">
      <c r="A152" s="38" t="s">
        <v>286</v>
      </c>
      <c r="B152" s="38" t="s">
        <v>249</v>
      </c>
      <c r="C152" s="38" t="s">
        <v>75</v>
      </c>
      <c r="D152" s="38" t="s">
        <v>57</v>
      </c>
      <c r="E152" s="38" t="s">
        <v>59</v>
      </c>
      <c r="F152" s="38" t="s">
        <v>60</v>
      </c>
      <c r="G152" s="38">
        <v>43039</v>
      </c>
      <c r="H152" s="38">
        <v>43070</v>
      </c>
      <c r="I152" s="30">
        <v>8.5333333333333332</v>
      </c>
      <c r="J152"/>
    </row>
    <row r="153" spans="1:10" ht="15" x14ac:dyDescent="0.25">
      <c r="A153" s="38" t="s">
        <v>286</v>
      </c>
      <c r="B153" s="38" t="s">
        <v>249</v>
      </c>
      <c r="C153" s="38" t="s">
        <v>70</v>
      </c>
      <c r="D153" s="38" t="s">
        <v>68</v>
      </c>
      <c r="E153" s="38" t="s">
        <v>72</v>
      </c>
      <c r="F153" s="38" t="s">
        <v>60</v>
      </c>
      <c r="G153" s="38">
        <v>43424</v>
      </c>
      <c r="H153" s="38">
        <v>43455</v>
      </c>
      <c r="I153" s="30">
        <v>7.833333333333333</v>
      </c>
      <c r="J153"/>
    </row>
    <row r="154" spans="1:10" ht="15" x14ac:dyDescent="0.25">
      <c r="A154" s="38" t="s">
        <v>287</v>
      </c>
      <c r="B154" s="38" t="s">
        <v>218</v>
      </c>
      <c r="C154" s="38" t="s">
        <v>56</v>
      </c>
      <c r="D154" s="38" t="s">
        <v>68</v>
      </c>
      <c r="E154" s="38" t="s">
        <v>109</v>
      </c>
      <c r="F154" s="38" t="s">
        <v>60</v>
      </c>
      <c r="G154" s="38">
        <v>43614</v>
      </c>
      <c r="H154" s="38">
        <v>43647</v>
      </c>
      <c r="I154" s="30">
        <v>10.966666666666667</v>
      </c>
      <c r="J154"/>
    </row>
    <row r="155" spans="1:10" ht="15" x14ac:dyDescent="0.25">
      <c r="A155" s="38" t="s">
        <v>287</v>
      </c>
      <c r="B155" s="38" t="s">
        <v>218</v>
      </c>
      <c r="C155" s="38" t="s">
        <v>67</v>
      </c>
      <c r="D155" s="38" t="s">
        <v>68</v>
      </c>
      <c r="E155" s="38" t="s">
        <v>109</v>
      </c>
      <c r="F155" s="38" t="s">
        <v>60</v>
      </c>
      <c r="G155" s="38">
        <v>43614</v>
      </c>
      <c r="H155" s="38">
        <v>43647</v>
      </c>
      <c r="I155" s="30">
        <v>10.966666666666667</v>
      </c>
      <c r="J155"/>
    </row>
    <row r="156" spans="1:10" ht="15" x14ac:dyDescent="0.25">
      <c r="A156" s="38" t="s">
        <v>287</v>
      </c>
      <c r="B156" s="38" t="s">
        <v>218</v>
      </c>
      <c r="C156" s="38" t="s">
        <v>70</v>
      </c>
      <c r="D156" s="38" t="s">
        <v>68</v>
      </c>
      <c r="E156" s="38" t="s">
        <v>72</v>
      </c>
      <c r="F156" s="38" t="s">
        <v>60</v>
      </c>
      <c r="G156" s="38">
        <v>43614</v>
      </c>
      <c r="H156" s="38">
        <v>43647</v>
      </c>
      <c r="I156" s="30">
        <v>14.233333333333333</v>
      </c>
      <c r="J156"/>
    </row>
    <row r="157" spans="1:10" ht="15" x14ac:dyDescent="0.25">
      <c r="A157" s="38" t="s">
        <v>288</v>
      </c>
      <c r="B157" s="38" t="s">
        <v>221</v>
      </c>
      <c r="C157" s="38" t="s">
        <v>56</v>
      </c>
      <c r="D157" s="38" t="s">
        <v>76</v>
      </c>
      <c r="E157" s="38" t="s">
        <v>59</v>
      </c>
      <c r="F157" s="38" t="s">
        <v>60</v>
      </c>
      <c r="G157" s="38">
        <v>42991</v>
      </c>
      <c r="H157" s="38">
        <v>43021</v>
      </c>
      <c r="I157" s="30">
        <v>6.9</v>
      </c>
      <c r="J157"/>
    </row>
    <row r="158" spans="1:10" ht="15" x14ac:dyDescent="0.25">
      <c r="A158" s="38" t="s">
        <v>289</v>
      </c>
      <c r="B158" s="38" t="s">
        <v>212</v>
      </c>
      <c r="C158" s="38" t="s">
        <v>56</v>
      </c>
      <c r="D158" s="38" t="s">
        <v>57</v>
      </c>
      <c r="E158" s="38" t="s">
        <v>59</v>
      </c>
      <c r="F158" s="38" t="s">
        <v>60</v>
      </c>
      <c r="G158" s="38">
        <v>43025</v>
      </c>
      <c r="H158" s="38">
        <v>43056</v>
      </c>
      <c r="I158" s="30">
        <v>8.0666666666666664</v>
      </c>
      <c r="J158"/>
    </row>
    <row r="159" spans="1:10" ht="15" x14ac:dyDescent="0.25">
      <c r="A159" s="38" t="s">
        <v>289</v>
      </c>
      <c r="B159" s="38" t="s">
        <v>212</v>
      </c>
      <c r="C159" s="38" t="s">
        <v>67</v>
      </c>
      <c r="D159" s="38" t="s">
        <v>57</v>
      </c>
      <c r="E159" s="38" t="s">
        <v>59</v>
      </c>
      <c r="F159" s="38" t="s">
        <v>60</v>
      </c>
      <c r="G159" s="38">
        <v>43025</v>
      </c>
      <c r="H159" s="38">
        <v>43056</v>
      </c>
      <c r="I159" s="30">
        <v>8.0666666666666664</v>
      </c>
      <c r="J159"/>
    </row>
    <row r="160" spans="1:10" ht="15" x14ac:dyDescent="0.25">
      <c r="A160" s="38" t="s">
        <v>290</v>
      </c>
      <c r="B160" s="38" t="s">
        <v>207</v>
      </c>
      <c r="C160" s="38" t="s">
        <v>56</v>
      </c>
      <c r="D160" s="38" t="s">
        <v>57</v>
      </c>
      <c r="E160" s="38" t="s">
        <v>59</v>
      </c>
      <c r="F160" s="38" t="s">
        <v>60</v>
      </c>
      <c r="G160" s="38">
        <v>42991</v>
      </c>
      <c r="H160" s="38">
        <v>43021</v>
      </c>
      <c r="I160" s="30">
        <v>6.9</v>
      </c>
      <c r="J160"/>
    </row>
    <row r="161" spans="1:10" ht="15" x14ac:dyDescent="0.25">
      <c r="A161" s="38" t="s">
        <v>290</v>
      </c>
      <c r="B161" s="38" t="s">
        <v>207</v>
      </c>
      <c r="C161" s="38" t="s">
        <v>67</v>
      </c>
      <c r="D161" s="38" t="s">
        <v>76</v>
      </c>
      <c r="E161" s="38" t="s">
        <v>69</v>
      </c>
      <c r="F161" s="38" t="s">
        <v>60</v>
      </c>
      <c r="G161" s="38">
        <v>43025</v>
      </c>
      <c r="H161" s="38">
        <v>43056</v>
      </c>
      <c r="I161" s="30">
        <v>5.9333333333333336</v>
      </c>
      <c r="J161"/>
    </row>
    <row r="162" spans="1:10" ht="15" x14ac:dyDescent="0.25">
      <c r="A162" s="38" t="s">
        <v>291</v>
      </c>
      <c r="B162" s="38" t="s">
        <v>212</v>
      </c>
      <c r="C162" s="38" t="s">
        <v>56</v>
      </c>
      <c r="D162" s="38" t="s">
        <v>126</v>
      </c>
      <c r="E162" s="38" t="s">
        <v>80</v>
      </c>
      <c r="F162" s="38" t="s">
        <v>60</v>
      </c>
      <c r="G162" s="38">
        <v>43390</v>
      </c>
      <c r="H162" s="38">
        <v>43416</v>
      </c>
      <c r="I162" s="30">
        <v>9.2666666666666675</v>
      </c>
      <c r="J162"/>
    </row>
    <row r="163" spans="1:10" ht="15" x14ac:dyDescent="0.25">
      <c r="A163" s="38" t="s">
        <v>292</v>
      </c>
      <c r="B163" s="38" t="s">
        <v>218</v>
      </c>
      <c r="C163" s="38" t="s">
        <v>56</v>
      </c>
      <c r="D163" s="38" t="s">
        <v>126</v>
      </c>
      <c r="E163" s="38" t="s">
        <v>69</v>
      </c>
      <c r="F163" s="38" t="s">
        <v>60</v>
      </c>
      <c r="G163" s="38">
        <v>43060</v>
      </c>
      <c r="H163" s="38">
        <v>43082</v>
      </c>
      <c r="I163" s="30">
        <v>6.8</v>
      </c>
      <c r="J163"/>
    </row>
    <row r="164" spans="1:10" ht="15" x14ac:dyDescent="0.25">
      <c r="A164" s="38" t="s">
        <v>292</v>
      </c>
      <c r="B164" s="38" t="s">
        <v>218</v>
      </c>
      <c r="C164" s="38" t="s">
        <v>67</v>
      </c>
      <c r="D164" s="38" t="s">
        <v>126</v>
      </c>
      <c r="E164" s="38" t="s">
        <v>69</v>
      </c>
      <c r="F164" s="38" t="s">
        <v>60</v>
      </c>
      <c r="G164" s="38">
        <v>43060</v>
      </c>
      <c r="H164" s="38">
        <v>43082</v>
      </c>
      <c r="I164" s="30">
        <v>6.8</v>
      </c>
      <c r="J164"/>
    </row>
    <row r="165" spans="1:10" ht="15" x14ac:dyDescent="0.25">
      <c r="A165" s="38" t="s">
        <v>293</v>
      </c>
      <c r="B165" s="38" t="s">
        <v>260</v>
      </c>
      <c r="C165" s="38" t="s">
        <v>75</v>
      </c>
      <c r="D165" s="38" t="s">
        <v>83</v>
      </c>
      <c r="E165" s="38" t="s">
        <v>69</v>
      </c>
      <c r="F165" s="38" t="s">
        <v>60</v>
      </c>
      <c r="G165" s="38">
        <v>43039</v>
      </c>
      <c r="H165" s="38">
        <v>43070</v>
      </c>
      <c r="I165" s="30">
        <v>6.4</v>
      </c>
      <c r="J165"/>
    </row>
    <row r="166" spans="1:10" ht="15" x14ac:dyDescent="0.25">
      <c r="A166" s="38" t="s">
        <v>293</v>
      </c>
      <c r="B166" s="38" t="s">
        <v>260</v>
      </c>
      <c r="C166" s="38" t="s">
        <v>70</v>
      </c>
      <c r="D166" s="38" t="s">
        <v>57</v>
      </c>
      <c r="E166" s="38" t="s">
        <v>59</v>
      </c>
      <c r="F166" s="38" t="s">
        <v>60</v>
      </c>
      <c r="G166" s="38">
        <v>42991</v>
      </c>
      <c r="H166" s="38">
        <v>43021</v>
      </c>
      <c r="I166" s="30">
        <v>6.9</v>
      </c>
      <c r="J166"/>
    </row>
    <row r="167" spans="1:10" ht="15" x14ac:dyDescent="0.25">
      <c r="A167" s="38" t="s">
        <v>294</v>
      </c>
      <c r="B167" s="38" t="s">
        <v>232</v>
      </c>
      <c r="C167" s="38" t="s">
        <v>75</v>
      </c>
      <c r="D167" s="38" t="s">
        <v>57</v>
      </c>
      <c r="E167" s="38" t="s">
        <v>72</v>
      </c>
      <c r="F167" s="38" t="s">
        <v>60</v>
      </c>
      <c r="G167" s="38">
        <v>43517</v>
      </c>
      <c r="H167" s="38">
        <v>43546</v>
      </c>
      <c r="I167" s="30">
        <v>10.866666666666667</v>
      </c>
      <c r="J167"/>
    </row>
    <row r="168" spans="1:10" ht="25.5" x14ac:dyDescent="0.25">
      <c r="A168" s="38" t="s">
        <v>296</v>
      </c>
      <c r="B168" s="38" t="s">
        <v>227</v>
      </c>
      <c r="C168" s="38" t="s">
        <v>70</v>
      </c>
      <c r="D168" s="38" t="s">
        <v>83</v>
      </c>
      <c r="E168" s="38" t="s">
        <v>59</v>
      </c>
      <c r="F168" s="38" t="s">
        <v>60</v>
      </c>
      <c r="G168" s="38">
        <v>43046</v>
      </c>
      <c r="H168" s="38">
        <v>43070</v>
      </c>
      <c r="I168" s="30">
        <v>8.5333333333333332</v>
      </c>
      <c r="J168"/>
    </row>
    <row r="169" spans="1:10" ht="15" x14ac:dyDescent="0.25">
      <c r="A169" s="38" t="s">
        <v>297</v>
      </c>
      <c r="B169" s="38" t="s">
        <v>218</v>
      </c>
      <c r="C169" s="38" t="s">
        <v>363</v>
      </c>
      <c r="D169" s="38" t="s">
        <v>68</v>
      </c>
      <c r="E169" s="38" t="s">
        <v>109</v>
      </c>
      <c r="F169" s="38" t="s">
        <v>60</v>
      </c>
      <c r="G169" s="38">
        <v>43424</v>
      </c>
      <c r="H169" s="38">
        <v>43455</v>
      </c>
      <c r="I169" s="30">
        <v>4.5666666666666664</v>
      </c>
      <c r="J169"/>
    </row>
    <row r="170" spans="1:10" ht="15" x14ac:dyDescent="0.25">
      <c r="A170" s="38" t="s">
        <v>300</v>
      </c>
      <c r="B170" s="38" t="s">
        <v>207</v>
      </c>
      <c r="C170" s="38" t="s">
        <v>75</v>
      </c>
      <c r="D170" s="38" t="s">
        <v>57</v>
      </c>
      <c r="E170" s="38" t="s">
        <v>59</v>
      </c>
      <c r="F170" s="38" t="s">
        <v>60</v>
      </c>
      <c r="G170" s="38">
        <v>43046</v>
      </c>
      <c r="H170" s="38">
        <v>43070</v>
      </c>
      <c r="I170" s="30">
        <v>8.5333333333333332</v>
      </c>
      <c r="J170"/>
    </row>
    <row r="171" spans="1:10" ht="15" x14ac:dyDescent="0.25">
      <c r="A171" s="38" t="s">
        <v>300</v>
      </c>
      <c r="B171" s="38" t="s">
        <v>207</v>
      </c>
      <c r="C171" s="38" t="s">
        <v>70</v>
      </c>
      <c r="D171" s="38" t="s">
        <v>57</v>
      </c>
      <c r="E171" s="38" t="s">
        <v>59</v>
      </c>
      <c r="F171" s="38" t="s">
        <v>60</v>
      </c>
      <c r="G171" s="38">
        <v>43046</v>
      </c>
      <c r="H171" s="38">
        <v>43070</v>
      </c>
      <c r="I171" s="30">
        <v>8.5333333333333332</v>
      </c>
      <c r="J171"/>
    </row>
    <row r="172" spans="1:10" ht="15" x14ac:dyDescent="0.25">
      <c r="A172" s="38" t="s">
        <v>301</v>
      </c>
      <c r="B172" s="38" t="s">
        <v>227</v>
      </c>
      <c r="C172" s="38" t="s">
        <v>75</v>
      </c>
      <c r="D172" s="38" t="s">
        <v>83</v>
      </c>
      <c r="E172" s="38" t="s">
        <v>154</v>
      </c>
      <c r="F172" s="38" t="s">
        <v>60</v>
      </c>
      <c r="G172" s="38">
        <v>43025</v>
      </c>
      <c r="H172" s="38">
        <v>43056</v>
      </c>
      <c r="I172" s="30">
        <v>10.666666666666666</v>
      </c>
      <c r="J172"/>
    </row>
    <row r="173" spans="1:10" ht="15" x14ac:dyDescent="0.25">
      <c r="A173" s="38" t="s">
        <v>302</v>
      </c>
      <c r="B173" s="38" t="s">
        <v>221</v>
      </c>
      <c r="C173" s="38" t="s">
        <v>75</v>
      </c>
      <c r="D173" s="38" t="s">
        <v>76</v>
      </c>
      <c r="E173" s="38" t="s">
        <v>69</v>
      </c>
      <c r="F173" s="38" t="s">
        <v>60</v>
      </c>
      <c r="G173" s="38">
        <v>43076</v>
      </c>
      <c r="H173" s="38">
        <v>43112</v>
      </c>
      <c r="I173" s="30">
        <v>7.8</v>
      </c>
      <c r="J173"/>
    </row>
    <row r="174" spans="1:10" ht="15" x14ac:dyDescent="0.25">
      <c r="A174" s="38" t="s">
        <v>302</v>
      </c>
      <c r="B174" s="38" t="s">
        <v>221</v>
      </c>
      <c r="C174" s="38" t="s">
        <v>70</v>
      </c>
      <c r="D174" s="38" t="s">
        <v>76</v>
      </c>
      <c r="E174" s="38" t="s">
        <v>77</v>
      </c>
      <c r="F174" s="38" t="s">
        <v>60</v>
      </c>
      <c r="G174" s="38">
        <v>43076</v>
      </c>
      <c r="H174" s="38">
        <v>43112</v>
      </c>
      <c r="I174" s="30">
        <v>4.5666666666666664</v>
      </c>
      <c r="J174"/>
    </row>
    <row r="175" spans="1:10" ht="15" x14ac:dyDescent="0.25">
      <c r="A175" s="38" t="s">
        <v>303</v>
      </c>
      <c r="B175" s="38" t="s">
        <v>207</v>
      </c>
      <c r="C175" s="38" t="s">
        <v>56</v>
      </c>
      <c r="D175" s="38" t="s">
        <v>83</v>
      </c>
      <c r="E175" s="38" t="s">
        <v>77</v>
      </c>
      <c r="F175" s="38" t="s">
        <v>60</v>
      </c>
      <c r="G175" s="38">
        <v>43152</v>
      </c>
      <c r="H175" s="38">
        <v>43182</v>
      </c>
      <c r="I175" s="30">
        <v>6.9</v>
      </c>
      <c r="J175"/>
    </row>
    <row r="176" spans="1:10" ht="15" x14ac:dyDescent="0.25">
      <c r="A176" s="38" t="s">
        <v>303</v>
      </c>
      <c r="B176" s="38" t="s">
        <v>207</v>
      </c>
      <c r="C176" s="38" t="s">
        <v>67</v>
      </c>
      <c r="D176" s="38" t="s">
        <v>83</v>
      </c>
      <c r="E176" s="38" t="s">
        <v>77</v>
      </c>
      <c r="F176" s="38" t="s">
        <v>60</v>
      </c>
      <c r="G176" s="38">
        <v>43152</v>
      </c>
      <c r="H176" s="38">
        <v>43182</v>
      </c>
      <c r="I176" s="30">
        <v>6.9</v>
      </c>
      <c r="J176"/>
    </row>
    <row r="177" spans="1:10" ht="15" x14ac:dyDescent="0.25">
      <c r="A177" s="38" t="s">
        <v>303</v>
      </c>
      <c r="B177" s="38" t="s">
        <v>207</v>
      </c>
      <c r="C177" s="38" t="s">
        <v>70</v>
      </c>
      <c r="D177" s="38" t="s">
        <v>83</v>
      </c>
      <c r="E177" s="38" t="s">
        <v>77</v>
      </c>
      <c r="F177" s="38" t="s">
        <v>60</v>
      </c>
      <c r="G177" s="38">
        <v>43152</v>
      </c>
      <c r="H177" s="38">
        <v>43182</v>
      </c>
      <c r="I177" s="30">
        <v>6.9</v>
      </c>
      <c r="J177"/>
    </row>
    <row r="178" spans="1:10" ht="15" x14ac:dyDescent="0.25">
      <c r="A178" s="38" t="s">
        <v>304</v>
      </c>
      <c r="B178" s="38" t="s">
        <v>232</v>
      </c>
      <c r="C178" s="38" t="s">
        <v>56</v>
      </c>
      <c r="D178" s="38" t="s">
        <v>57</v>
      </c>
      <c r="E178" s="38" t="s">
        <v>59</v>
      </c>
      <c r="F178" s="38" t="s">
        <v>60</v>
      </c>
      <c r="G178" s="38">
        <v>43039</v>
      </c>
      <c r="H178" s="38">
        <v>43070</v>
      </c>
      <c r="I178" s="30">
        <v>8.5333333333333332</v>
      </c>
      <c r="J178"/>
    </row>
    <row r="179" spans="1:10" ht="15" x14ac:dyDescent="0.25">
      <c r="A179" s="38" t="s">
        <v>304</v>
      </c>
      <c r="B179" s="38" t="s">
        <v>232</v>
      </c>
      <c r="C179" s="38" t="s">
        <v>67</v>
      </c>
      <c r="D179" s="38" t="s">
        <v>57</v>
      </c>
      <c r="E179" s="38" t="s">
        <v>72</v>
      </c>
      <c r="F179" s="38" t="s">
        <v>60</v>
      </c>
      <c r="G179" s="38">
        <v>43390</v>
      </c>
      <c r="H179" s="38">
        <v>43416</v>
      </c>
      <c r="I179" s="30">
        <v>6.5333333333333332</v>
      </c>
      <c r="J179"/>
    </row>
    <row r="180" spans="1:10" ht="15" x14ac:dyDescent="0.25">
      <c r="A180" s="38" t="s">
        <v>304</v>
      </c>
      <c r="B180" s="38" t="s">
        <v>232</v>
      </c>
      <c r="C180" s="38" t="s">
        <v>70</v>
      </c>
      <c r="D180" s="38" t="s">
        <v>76</v>
      </c>
      <c r="E180" s="38" t="s">
        <v>72</v>
      </c>
      <c r="F180" s="38" t="s">
        <v>60</v>
      </c>
      <c r="G180" s="38">
        <v>43446</v>
      </c>
      <c r="H180" s="38">
        <v>43496</v>
      </c>
      <c r="I180" s="30">
        <v>9.1999999999999993</v>
      </c>
      <c r="J180"/>
    </row>
    <row r="181" spans="1:10" ht="15" x14ac:dyDescent="0.25">
      <c r="A181" s="38" t="s">
        <v>305</v>
      </c>
      <c r="B181" s="38" t="s">
        <v>239</v>
      </c>
      <c r="C181" s="38" t="s">
        <v>56</v>
      </c>
      <c r="D181" s="38" t="s">
        <v>57</v>
      </c>
      <c r="E181" s="38" t="s">
        <v>59</v>
      </c>
      <c r="F181" s="38" t="s">
        <v>60</v>
      </c>
      <c r="G181" s="38">
        <v>43025</v>
      </c>
      <c r="H181" s="38">
        <v>43056</v>
      </c>
      <c r="I181" s="30">
        <v>8.0666666666666664</v>
      </c>
      <c r="J181"/>
    </row>
    <row r="182" spans="1:10" ht="15" x14ac:dyDescent="0.25">
      <c r="A182" s="38" t="s">
        <v>305</v>
      </c>
      <c r="B182" s="38" t="s">
        <v>239</v>
      </c>
      <c r="C182" s="38" t="s">
        <v>363</v>
      </c>
      <c r="D182" s="38" t="s">
        <v>68</v>
      </c>
      <c r="E182" s="38" t="s">
        <v>72</v>
      </c>
      <c r="F182" s="38" t="s">
        <v>60</v>
      </c>
      <c r="G182" s="38">
        <v>43390</v>
      </c>
      <c r="H182" s="38">
        <v>43416</v>
      </c>
      <c r="I182" s="30">
        <v>6.5333333333333332</v>
      </c>
      <c r="J182"/>
    </row>
    <row r="183" spans="1:10" ht="15" x14ac:dyDescent="0.25">
      <c r="A183" s="38" t="s">
        <v>305</v>
      </c>
      <c r="B183" s="38" t="s">
        <v>239</v>
      </c>
      <c r="C183" s="38" t="s">
        <v>70</v>
      </c>
      <c r="D183" s="38" t="s">
        <v>57</v>
      </c>
      <c r="E183" s="38" t="s">
        <v>59</v>
      </c>
      <c r="F183" s="38" t="s">
        <v>60</v>
      </c>
      <c r="G183" s="38">
        <v>43039</v>
      </c>
      <c r="H183" s="38">
        <v>43070</v>
      </c>
      <c r="I183" s="30">
        <v>8.5333333333333332</v>
      </c>
      <c r="J183"/>
    </row>
    <row r="184" spans="1:10" ht="15" x14ac:dyDescent="0.25">
      <c r="A184" s="38" t="s">
        <v>306</v>
      </c>
      <c r="B184" s="38" t="s">
        <v>249</v>
      </c>
      <c r="C184" s="38" t="s">
        <v>56</v>
      </c>
      <c r="D184" s="38" t="s">
        <v>83</v>
      </c>
      <c r="E184" s="38" t="s">
        <v>109</v>
      </c>
      <c r="F184" s="38" t="s">
        <v>60</v>
      </c>
      <c r="G184" s="38">
        <v>43424</v>
      </c>
      <c r="H184" s="38">
        <v>43455</v>
      </c>
      <c r="I184" s="30">
        <v>4.5666666666666664</v>
      </c>
      <c r="J184"/>
    </row>
    <row r="185" spans="1:10" ht="15" x14ac:dyDescent="0.25">
      <c r="A185" s="38" t="s">
        <v>306</v>
      </c>
      <c r="B185" s="38" t="s">
        <v>249</v>
      </c>
      <c r="C185" s="38" t="s">
        <v>67</v>
      </c>
      <c r="D185" s="38" t="s">
        <v>83</v>
      </c>
      <c r="E185" s="38" t="s">
        <v>72</v>
      </c>
      <c r="F185" s="38" t="s">
        <v>60</v>
      </c>
      <c r="G185" s="38">
        <v>43424</v>
      </c>
      <c r="H185" s="38">
        <v>43455</v>
      </c>
      <c r="I185" s="30">
        <v>7.833333333333333</v>
      </c>
      <c r="J185"/>
    </row>
    <row r="186" spans="1:10" ht="15" x14ac:dyDescent="0.25">
      <c r="A186" s="38" t="s">
        <v>306</v>
      </c>
      <c r="B186" s="38" t="s">
        <v>249</v>
      </c>
      <c r="C186" s="38" t="s">
        <v>70</v>
      </c>
      <c r="D186" s="38" t="s">
        <v>83</v>
      </c>
      <c r="E186" s="38" t="s">
        <v>59</v>
      </c>
      <c r="F186" s="38" t="s">
        <v>60</v>
      </c>
      <c r="G186" s="38">
        <v>43060</v>
      </c>
      <c r="H186" s="38">
        <v>43082</v>
      </c>
      <c r="I186" s="30">
        <v>8.9333333333333336</v>
      </c>
      <c r="J186"/>
    </row>
    <row r="187" spans="1:10" ht="15" x14ac:dyDescent="0.25">
      <c r="A187" s="38" t="s">
        <v>307</v>
      </c>
      <c r="B187" s="38" t="s">
        <v>227</v>
      </c>
      <c r="C187" s="38" t="s">
        <v>56</v>
      </c>
      <c r="D187" s="38" t="s">
        <v>83</v>
      </c>
      <c r="E187" s="38" t="s">
        <v>69</v>
      </c>
      <c r="F187" s="38" t="s">
        <v>60</v>
      </c>
      <c r="G187" s="38">
        <v>43060</v>
      </c>
      <c r="H187" s="38">
        <v>43082</v>
      </c>
      <c r="I187" s="30">
        <v>6.8</v>
      </c>
      <c r="J187"/>
    </row>
    <row r="188" spans="1:10" ht="15" x14ac:dyDescent="0.25">
      <c r="A188" s="38" t="s">
        <v>307</v>
      </c>
      <c r="B188" s="38" t="s">
        <v>227</v>
      </c>
      <c r="C188" s="38" t="s">
        <v>67</v>
      </c>
      <c r="D188" s="38" t="s">
        <v>83</v>
      </c>
      <c r="E188" s="38" t="s">
        <v>77</v>
      </c>
      <c r="F188" s="38" t="s">
        <v>60</v>
      </c>
      <c r="G188" s="38">
        <v>43076</v>
      </c>
      <c r="H188" s="38">
        <v>43112</v>
      </c>
      <c r="I188" s="30">
        <v>4.5666666666666664</v>
      </c>
      <c r="J188"/>
    </row>
    <row r="189" spans="1:10" ht="15" x14ac:dyDescent="0.25">
      <c r="A189" s="38" t="s">
        <v>307</v>
      </c>
      <c r="B189" s="38" t="s">
        <v>227</v>
      </c>
      <c r="C189" s="38" t="s">
        <v>70</v>
      </c>
      <c r="D189" s="38" t="s">
        <v>57</v>
      </c>
      <c r="E189" s="38" t="s">
        <v>59</v>
      </c>
      <c r="F189" s="38" t="s">
        <v>60</v>
      </c>
      <c r="G189" s="38">
        <v>42991</v>
      </c>
      <c r="H189" s="38">
        <v>43021</v>
      </c>
      <c r="I189" s="30">
        <v>6.9</v>
      </c>
      <c r="J189"/>
    </row>
    <row r="190" spans="1:10" ht="15" x14ac:dyDescent="0.25">
      <c r="A190" s="38" t="s">
        <v>308</v>
      </c>
      <c r="B190" s="38" t="s">
        <v>232</v>
      </c>
      <c r="C190" s="38" t="s">
        <v>75</v>
      </c>
      <c r="D190" s="38" t="s">
        <v>71</v>
      </c>
      <c r="E190" s="38" t="s">
        <v>72</v>
      </c>
      <c r="F190" s="38" t="s">
        <v>60</v>
      </c>
      <c r="G190" s="38">
        <v>43390</v>
      </c>
      <c r="H190" s="38">
        <v>43416</v>
      </c>
      <c r="I190" s="30">
        <v>6.5333333333333332</v>
      </c>
      <c r="J190"/>
    </row>
    <row r="191" spans="1:10" ht="15" x14ac:dyDescent="0.25">
      <c r="A191" s="38" t="s">
        <v>309</v>
      </c>
      <c r="B191" s="38" t="s">
        <v>207</v>
      </c>
      <c r="C191" s="38" t="s">
        <v>75</v>
      </c>
      <c r="D191" s="38" t="s">
        <v>76</v>
      </c>
      <c r="E191" s="38" t="s">
        <v>69</v>
      </c>
      <c r="F191" s="38" t="s">
        <v>60</v>
      </c>
      <c r="G191" s="38">
        <v>43076</v>
      </c>
      <c r="H191" s="38">
        <v>43112</v>
      </c>
      <c r="I191" s="30">
        <v>7.8</v>
      </c>
      <c r="J191"/>
    </row>
    <row r="192" spans="1:10" ht="15" x14ac:dyDescent="0.25">
      <c r="A192" s="38" t="s">
        <v>309</v>
      </c>
      <c r="B192" s="38" t="s">
        <v>207</v>
      </c>
      <c r="C192" s="38" t="s">
        <v>70</v>
      </c>
      <c r="D192" s="38" t="s">
        <v>57</v>
      </c>
      <c r="E192" s="38" t="s">
        <v>59</v>
      </c>
      <c r="F192" s="38" t="s">
        <v>60</v>
      </c>
      <c r="G192" s="38">
        <v>42936</v>
      </c>
      <c r="H192" s="38">
        <v>43021</v>
      </c>
      <c r="I192" s="30">
        <v>6.9</v>
      </c>
      <c r="J192"/>
    </row>
    <row r="193" spans="1:10" ht="15" x14ac:dyDescent="0.25">
      <c r="A193" s="38" t="s">
        <v>310</v>
      </c>
      <c r="B193" s="38" t="s">
        <v>232</v>
      </c>
      <c r="C193" s="38" t="s">
        <v>56</v>
      </c>
      <c r="D193" s="38" t="s">
        <v>57</v>
      </c>
      <c r="E193" s="38" t="s">
        <v>59</v>
      </c>
      <c r="F193" s="38" t="s">
        <v>60</v>
      </c>
      <c r="G193" s="38">
        <v>43076</v>
      </c>
      <c r="H193" s="38">
        <v>43112</v>
      </c>
      <c r="I193" s="30">
        <v>9.9333333333333336</v>
      </c>
      <c r="J193"/>
    </row>
    <row r="194" spans="1:10" ht="15" x14ac:dyDescent="0.25">
      <c r="A194" s="38" t="s">
        <v>310</v>
      </c>
      <c r="B194" s="38" t="s">
        <v>232</v>
      </c>
      <c r="C194" s="38" t="s">
        <v>67</v>
      </c>
      <c r="D194" s="38" t="s">
        <v>71</v>
      </c>
      <c r="E194" s="38" t="s">
        <v>80</v>
      </c>
      <c r="F194" s="38" t="s">
        <v>60</v>
      </c>
      <c r="G194" s="38">
        <v>43390</v>
      </c>
      <c r="H194" s="38">
        <v>43416</v>
      </c>
      <c r="I194" s="30">
        <v>9.2666666666666675</v>
      </c>
      <c r="J194"/>
    </row>
    <row r="195" spans="1:10" ht="15" x14ac:dyDescent="0.25">
      <c r="A195" s="38" t="s">
        <v>311</v>
      </c>
      <c r="B195" s="38" t="s">
        <v>232</v>
      </c>
      <c r="C195" s="38" t="s">
        <v>56</v>
      </c>
      <c r="D195" s="38" t="s">
        <v>57</v>
      </c>
      <c r="E195" s="38" t="s">
        <v>109</v>
      </c>
      <c r="F195" s="38" t="s">
        <v>60</v>
      </c>
      <c r="G195" s="38">
        <v>43580</v>
      </c>
      <c r="H195" s="38">
        <v>43598</v>
      </c>
      <c r="I195" s="30">
        <v>9.3333333333333339</v>
      </c>
      <c r="J195"/>
    </row>
    <row r="196" spans="1:10" ht="15" x14ac:dyDescent="0.25">
      <c r="A196" s="38" t="s">
        <v>311</v>
      </c>
      <c r="B196" s="38" t="s">
        <v>232</v>
      </c>
      <c r="C196" s="38" t="s">
        <v>67</v>
      </c>
      <c r="D196" s="38" t="s">
        <v>76</v>
      </c>
      <c r="E196" s="38" t="s">
        <v>109</v>
      </c>
      <c r="F196" s="38" t="s">
        <v>60</v>
      </c>
      <c r="G196" s="38">
        <v>43580</v>
      </c>
      <c r="H196" s="38">
        <v>43598</v>
      </c>
      <c r="I196" s="30">
        <v>9.3333333333333339</v>
      </c>
      <c r="J196"/>
    </row>
    <row r="197" spans="1:10" ht="15" x14ac:dyDescent="0.25">
      <c r="A197" s="38" t="s">
        <v>312</v>
      </c>
      <c r="B197" s="38" t="s">
        <v>227</v>
      </c>
      <c r="C197" s="38" t="s">
        <v>56</v>
      </c>
      <c r="D197" s="38" t="s">
        <v>83</v>
      </c>
      <c r="E197" s="38" t="s">
        <v>59</v>
      </c>
      <c r="F197" s="38" t="s">
        <v>60</v>
      </c>
      <c r="G197" s="38">
        <v>42936</v>
      </c>
      <c r="H197" s="38">
        <v>43021</v>
      </c>
      <c r="I197" s="30">
        <v>6.9</v>
      </c>
      <c r="J197"/>
    </row>
    <row r="198" spans="1:10" ht="15" x14ac:dyDescent="0.25">
      <c r="A198" s="38" t="s">
        <v>312</v>
      </c>
      <c r="B198" s="38" t="s">
        <v>227</v>
      </c>
      <c r="C198" s="38" t="s">
        <v>67</v>
      </c>
      <c r="D198" s="38" t="s">
        <v>83</v>
      </c>
      <c r="E198" s="38" t="s">
        <v>59</v>
      </c>
      <c r="F198" s="38" t="s">
        <v>60</v>
      </c>
      <c r="G198" s="38">
        <v>42936</v>
      </c>
      <c r="H198" s="38">
        <v>43021</v>
      </c>
      <c r="I198" s="30">
        <v>6.9</v>
      </c>
      <c r="J198"/>
    </row>
    <row r="199" spans="1:10" ht="15" x14ac:dyDescent="0.25">
      <c r="A199" s="38" t="s">
        <v>312</v>
      </c>
      <c r="B199" s="38" t="s">
        <v>227</v>
      </c>
      <c r="C199" s="38" t="s">
        <v>70</v>
      </c>
      <c r="D199" s="38" t="s">
        <v>57</v>
      </c>
      <c r="E199" s="38" t="s">
        <v>59</v>
      </c>
      <c r="F199" s="38" t="s">
        <v>60</v>
      </c>
      <c r="G199" s="38">
        <v>42936</v>
      </c>
      <c r="H199" s="38">
        <v>43021</v>
      </c>
      <c r="I199" s="30">
        <v>6.9</v>
      </c>
      <c r="J199"/>
    </row>
    <row r="200" spans="1:10" ht="15" x14ac:dyDescent="0.25">
      <c r="A200" s="38" t="s">
        <v>313</v>
      </c>
      <c r="B200" s="38" t="s">
        <v>212</v>
      </c>
      <c r="C200" s="38" t="s">
        <v>67</v>
      </c>
      <c r="D200" s="38" t="s">
        <v>71</v>
      </c>
      <c r="E200" s="38" t="s">
        <v>72</v>
      </c>
      <c r="F200" s="38" t="s">
        <v>60</v>
      </c>
      <c r="G200" s="38">
        <v>43363</v>
      </c>
      <c r="H200" s="38">
        <v>43399</v>
      </c>
      <c r="I200" s="30">
        <v>5.9666666666666668</v>
      </c>
      <c r="J200"/>
    </row>
    <row r="201" spans="1:10" ht="15" x14ac:dyDescent="0.25">
      <c r="A201" s="38" t="s">
        <v>314</v>
      </c>
      <c r="B201" s="38" t="s">
        <v>221</v>
      </c>
      <c r="C201" s="38" t="s">
        <v>75</v>
      </c>
      <c r="D201" s="38" t="s">
        <v>126</v>
      </c>
      <c r="E201" s="38" t="s">
        <v>59</v>
      </c>
      <c r="F201" s="38" t="s">
        <v>60</v>
      </c>
      <c r="G201" s="38">
        <v>43076</v>
      </c>
      <c r="H201" s="38">
        <v>43112</v>
      </c>
      <c r="I201" s="30">
        <v>9.9333333333333336</v>
      </c>
      <c r="J201"/>
    </row>
    <row r="202" spans="1:10" ht="15" x14ac:dyDescent="0.25">
      <c r="A202" s="38" t="s">
        <v>314</v>
      </c>
      <c r="B202" s="38" t="s">
        <v>221</v>
      </c>
      <c r="C202" s="38" t="s">
        <v>70</v>
      </c>
      <c r="D202" s="38" t="s">
        <v>126</v>
      </c>
      <c r="E202" s="38" t="s">
        <v>77</v>
      </c>
      <c r="F202" s="38" t="s">
        <v>60</v>
      </c>
      <c r="G202" s="38">
        <v>43076</v>
      </c>
      <c r="H202" s="38">
        <v>43112</v>
      </c>
      <c r="I202" s="30">
        <v>4.5666666666666664</v>
      </c>
      <c r="J202"/>
    </row>
    <row r="203" spans="1:10" ht="15" x14ac:dyDescent="0.25">
      <c r="A203" s="38" t="s">
        <v>315</v>
      </c>
      <c r="B203" s="38" t="s">
        <v>234</v>
      </c>
      <c r="C203" s="38" t="s">
        <v>363</v>
      </c>
      <c r="D203" s="38" t="s">
        <v>76</v>
      </c>
      <c r="E203" s="38" t="s">
        <v>69</v>
      </c>
      <c r="F203" s="38" t="s">
        <v>60</v>
      </c>
      <c r="G203" s="38">
        <v>43039</v>
      </c>
      <c r="H203" s="38">
        <v>43070</v>
      </c>
      <c r="I203" s="30">
        <v>6.4</v>
      </c>
      <c r="J203"/>
    </row>
    <row r="204" spans="1:10" ht="15" x14ac:dyDescent="0.25">
      <c r="A204" s="38" t="s">
        <v>316</v>
      </c>
      <c r="B204" s="38" t="s">
        <v>239</v>
      </c>
      <c r="C204" s="38" t="s">
        <v>56</v>
      </c>
      <c r="D204" s="38" t="s">
        <v>57</v>
      </c>
      <c r="E204" s="38" t="s">
        <v>59</v>
      </c>
      <c r="F204" s="38" t="s">
        <v>60</v>
      </c>
      <c r="G204" s="38">
        <v>43025</v>
      </c>
      <c r="H204" s="38">
        <v>43056</v>
      </c>
      <c r="I204" s="30">
        <v>8.0666666666666664</v>
      </c>
      <c r="J204"/>
    </row>
    <row r="205" spans="1:10" ht="15" x14ac:dyDescent="0.25">
      <c r="A205" s="38" t="s">
        <v>316</v>
      </c>
      <c r="B205" s="38" t="s">
        <v>239</v>
      </c>
      <c r="C205" s="38" t="s">
        <v>67</v>
      </c>
      <c r="D205" s="38" t="s">
        <v>83</v>
      </c>
      <c r="E205" s="38" t="s">
        <v>77</v>
      </c>
      <c r="F205" s="38" t="s">
        <v>60</v>
      </c>
      <c r="G205" s="38">
        <v>43076</v>
      </c>
      <c r="H205" s="38">
        <v>43112</v>
      </c>
      <c r="I205" s="30">
        <v>4.5666666666666664</v>
      </c>
      <c r="J205"/>
    </row>
    <row r="206" spans="1:10" ht="15" x14ac:dyDescent="0.25">
      <c r="A206" s="38" t="s">
        <v>316</v>
      </c>
      <c r="B206" s="38" t="s">
        <v>239</v>
      </c>
      <c r="C206" s="38" t="s">
        <v>70</v>
      </c>
      <c r="D206" s="38" t="s">
        <v>57</v>
      </c>
      <c r="E206" s="38" t="s">
        <v>59</v>
      </c>
      <c r="F206" s="38" t="s">
        <v>60</v>
      </c>
      <c r="G206" s="38">
        <v>43076</v>
      </c>
      <c r="H206" s="38">
        <v>43112</v>
      </c>
      <c r="I206" s="30">
        <v>9.9333333333333336</v>
      </c>
      <c r="J206"/>
    </row>
    <row r="207" spans="1:10" ht="15" x14ac:dyDescent="0.25">
      <c r="A207" s="38" t="s">
        <v>317</v>
      </c>
      <c r="B207" s="38" t="s">
        <v>212</v>
      </c>
      <c r="C207" s="38" t="s">
        <v>56</v>
      </c>
      <c r="D207" s="38" t="s">
        <v>111</v>
      </c>
      <c r="E207" s="38" t="s">
        <v>72</v>
      </c>
      <c r="F207" s="38" t="s">
        <v>60</v>
      </c>
      <c r="G207" s="38">
        <v>43580</v>
      </c>
      <c r="H207" s="38">
        <v>43598</v>
      </c>
      <c r="I207" s="30">
        <v>12.6</v>
      </c>
      <c r="J207"/>
    </row>
    <row r="208" spans="1:10" ht="15" x14ac:dyDescent="0.25">
      <c r="A208" s="38" t="s">
        <v>318</v>
      </c>
      <c r="B208" s="38" t="s">
        <v>239</v>
      </c>
      <c r="C208" s="38" t="s">
        <v>56</v>
      </c>
      <c r="D208" s="38" t="s">
        <v>57</v>
      </c>
      <c r="E208" s="38" t="s">
        <v>59</v>
      </c>
      <c r="F208" s="38" t="s">
        <v>60</v>
      </c>
      <c r="G208" s="38">
        <v>43025</v>
      </c>
      <c r="H208" s="38">
        <v>43056</v>
      </c>
      <c r="I208" s="30">
        <v>8.0666666666666664</v>
      </c>
      <c r="J208"/>
    </row>
    <row r="209" spans="1:10" ht="15" x14ac:dyDescent="0.25">
      <c r="A209" s="38" t="s">
        <v>318</v>
      </c>
      <c r="B209" s="38" t="s">
        <v>239</v>
      </c>
      <c r="C209" s="38" t="s">
        <v>67</v>
      </c>
      <c r="D209" s="38" t="s">
        <v>57</v>
      </c>
      <c r="E209" s="38" t="s">
        <v>59</v>
      </c>
      <c r="F209" s="38" t="s">
        <v>60</v>
      </c>
      <c r="G209" s="38">
        <v>43208</v>
      </c>
      <c r="H209" s="38">
        <v>43248</v>
      </c>
      <c r="I209" s="30">
        <v>14.466666666666667</v>
      </c>
      <c r="J209"/>
    </row>
    <row r="210" spans="1:10" ht="15" x14ac:dyDescent="0.25">
      <c r="A210" s="38" t="s">
        <v>318</v>
      </c>
      <c r="B210" s="38" t="s">
        <v>239</v>
      </c>
      <c r="C210" s="38" t="s">
        <v>70</v>
      </c>
      <c r="D210" s="38" t="s">
        <v>57</v>
      </c>
      <c r="E210" s="38" t="s">
        <v>59</v>
      </c>
      <c r="F210" s="38" t="s">
        <v>60</v>
      </c>
      <c r="G210" s="38">
        <v>43208</v>
      </c>
      <c r="H210" s="38">
        <v>43248</v>
      </c>
      <c r="I210" s="30">
        <v>14.466666666666667</v>
      </c>
      <c r="J210"/>
    </row>
    <row r="211" spans="1:10" ht="15" x14ac:dyDescent="0.25">
      <c r="A211" s="38" t="s">
        <v>318</v>
      </c>
      <c r="B211" s="38" t="s">
        <v>239</v>
      </c>
      <c r="C211" s="38" t="s">
        <v>79</v>
      </c>
      <c r="D211" s="38" t="s">
        <v>57</v>
      </c>
      <c r="E211" s="38" t="s">
        <v>59</v>
      </c>
      <c r="F211" s="38" t="s">
        <v>60</v>
      </c>
      <c r="G211" s="38">
        <v>43208</v>
      </c>
      <c r="H211" s="38">
        <v>43248</v>
      </c>
      <c r="I211" s="30">
        <v>14.466666666666667</v>
      </c>
      <c r="J211"/>
    </row>
    <row r="212" spans="1:10" ht="15" x14ac:dyDescent="0.25">
      <c r="A212" s="38" t="s">
        <v>319</v>
      </c>
      <c r="B212" s="38" t="s">
        <v>207</v>
      </c>
      <c r="C212" s="38" t="s">
        <v>67</v>
      </c>
      <c r="D212" s="38" t="s">
        <v>57</v>
      </c>
      <c r="E212" s="38" t="s">
        <v>59</v>
      </c>
      <c r="F212" s="38" t="s">
        <v>60</v>
      </c>
      <c r="G212" s="38">
        <v>43039</v>
      </c>
      <c r="H212" s="38">
        <v>43070</v>
      </c>
      <c r="I212" s="30">
        <v>8.5333333333333332</v>
      </c>
      <c r="J212"/>
    </row>
    <row r="213" spans="1:10" ht="15" x14ac:dyDescent="0.25">
      <c r="A213" s="38" t="s">
        <v>319</v>
      </c>
      <c r="B213" s="38" t="s">
        <v>207</v>
      </c>
      <c r="C213" s="38" t="s">
        <v>70</v>
      </c>
      <c r="D213" s="38" t="s">
        <v>57</v>
      </c>
      <c r="E213" s="38" t="s">
        <v>59</v>
      </c>
      <c r="F213" s="38" t="s">
        <v>60</v>
      </c>
      <c r="G213" s="38">
        <v>43039</v>
      </c>
      <c r="H213" s="38">
        <v>43070</v>
      </c>
      <c r="I213" s="30">
        <v>8.5333333333333332</v>
      </c>
      <c r="J213"/>
    </row>
    <row r="214" spans="1:10" ht="15" x14ac:dyDescent="0.25">
      <c r="A214" s="38" t="s">
        <v>320</v>
      </c>
      <c r="B214" s="38" t="s">
        <v>218</v>
      </c>
      <c r="C214" s="38" t="s">
        <v>56</v>
      </c>
      <c r="D214" s="38" t="s">
        <v>68</v>
      </c>
      <c r="E214" s="38" t="s">
        <v>69</v>
      </c>
      <c r="F214" s="38" t="s">
        <v>60</v>
      </c>
      <c r="G214" s="38">
        <v>43039</v>
      </c>
      <c r="H214" s="38">
        <v>43070</v>
      </c>
      <c r="I214" s="30">
        <v>6.4</v>
      </c>
      <c r="J214"/>
    </row>
    <row r="215" spans="1:10" ht="15" x14ac:dyDescent="0.25">
      <c r="A215" s="38" t="s">
        <v>320</v>
      </c>
      <c r="B215" s="38" t="s">
        <v>218</v>
      </c>
      <c r="C215" s="38" t="s">
        <v>67</v>
      </c>
      <c r="D215" s="38" t="s">
        <v>68</v>
      </c>
      <c r="E215" s="38" t="s">
        <v>69</v>
      </c>
      <c r="F215" s="38" t="s">
        <v>60</v>
      </c>
      <c r="G215" s="38">
        <v>43039</v>
      </c>
      <c r="H215" s="38">
        <v>43070</v>
      </c>
      <c r="I215" s="30">
        <v>6.4</v>
      </c>
      <c r="J215"/>
    </row>
    <row r="216" spans="1:10" ht="15" x14ac:dyDescent="0.25">
      <c r="A216" s="38" t="s">
        <v>320</v>
      </c>
      <c r="B216" s="38" t="s">
        <v>218</v>
      </c>
      <c r="C216" s="38" t="s">
        <v>70</v>
      </c>
      <c r="D216" s="38" t="s">
        <v>57</v>
      </c>
      <c r="E216" s="38" t="s">
        <v>59</v>
      </c>
      <c r="F216" s="38" t="s">
        <v>60</v>
      </c>
      <c r="G216" s="38">
        <v>42991</v>
      </c>
      <c r="H216" s="38">
        <v>43021</v>
      </c>
      <c r="I216" s="30">
        <v>6.9</v>
      </c>
      <c r="J216"/>
    </row>
    <row r="217" spans="1:10" ht="15" x14ac:dyDescent="0.25">
      <c r="A217" s="38" t="s">
        <v>321</v>
      </c>
      <c r="B217" s="38" t="s">
        <v>260</v>
      </c>
      <c r="C217" s="38" t="s">
        <v>75</v>
      </c>
      <c r="D217" s="38" t="s">
        <v>83</v>
      </c>
      <c r="E217" s="38" t="s">
        <v>109</v>
      </c>
      <c r="F217" s="38" t="s">
        <v>60</v>
      </c>
      <c r="G217" s="38">
        <v>43538</v>
      </c>
      <c r="H217" s="38">
        <v>43574</v>
      </c>
      <c r="I217" s="30">
        <v>8.5333333333333332</v>
      </c>
      <c r="J217"/>
    </row>
    <row r="218" spans="1:10" ht="15" x14ac:dyDescent="0.25">
      <c r="A218" s="38" t="s">
        <v>322</v>
      </c>
      <c r="B218" s="38" t="s">
        <v>218</v>
      </c>
      <c r="C218" s="38" t="s">
        <v>56</v>
      </c>
      <c r="D218" s="38" t="s">
        <v>68</v>
      </c>
      <c r="E218" s="38" t="s">
        <v>69</v>
      </c>
      <c r="F218" s="38" t="s">
        <v>60</v>
      </c>
      <c r="G218" s="38">
        <v>43060</v>
      </c>
      <c r="H218" s="38">
        <v>43082</v>
      </c>
      <c r="I218" s="30">
        <v>6.8</v>
      </c>
      <c r="J218"/>
    </row>
    <row r="219" spans="1:10" ht="15" x14ac:dyDescent="0.25">
      <c r="A219" s="38" t="s">
        <v>322</v>
      </c>
      <c r="B219" s="38" t="s">
        <v>218</v>
      </c>
      <c r="C219" s="38" t="s">
        <v>67</v>
      </c>
      <c r="D219" s="38" t="s">
        <v>68</v>
      </c>
      <c r="E219" s="38" t="s">
        <v>69</v>
      </c>
      <c r="F219" s="38" t="s">
        <v>60</v>
      </c>
      <c r="G219" s="38">
        <v>43060</v>
      </c>
      <c r="H219" s="38">
        <v>43082</v>
      </c>
      <c r="I219" s="30">
        <v>6.8</v>
      </c>
      <c r="J219"/>
    </row>
    <row r="220" spans="1:10" ht="15" x14ac:dyDescent="0.25">
      <c r="A220" s="38" t="s">
        <v>322</v>
      </c>
      <c r="B220" s="38" t="s">
        <v>218</v>
      </c>
      <c r="C220" s="38" t="s">
        <v>70</v>
      </c>
      <c r="D220" s="38" t="s">
        <v>68</v>
      </c>
      <c r="E220" s="38" t="s">
        <v>69</v>
      </c>
      <c r="F220" s="38" t="s">
        <v>60</v>
      </c>
      <c r="G220" s="38">
        <v>43060</v>
      </c>
      <c r="H220" s="38">
        <v>43082</v>
      </c>
      <c r="I220" s="30">
        <v>6.8</v>
      </c>
      <c r="J220"/>
    </row>
    <row r="221" spans="1:10" ht="15" x14ac:dyDescent="0.25">
      <c r="A221" s="38" t="s">
        <v>323</v>
      </c>
      <c r="B221" s="38" t="s">
        <v>207</v>
      </c>
      <c r="C221" s="38" t="s">
        <v>56</v>
      </c>
      <c r="D221" s="38" t="s">
        <v>76</v>
      </c>
      <c r="E221" s="38" t="s">
        <v>80</v>
      </c>
      <c r="F221" s="38" t="s">
        <v>60</v>
      </c>
      <c r="G221" s="38">
        <v>43424</v>
      </c>
      <c r="H221" s="38">
        <v>43455</v>
      </c>
      <c r="I221" s="30">
        <v>10.566666666666666</v>
      </c>
      <c r="J221"/>
    </row>
    <row r="222" spans="1:10" ht="15" x14ac:dyDescent="0.25">
      <c r="A222" s="38" t="s">
        <v>323</v>
      </c>
      <c r="B222" s="38" t="s">
        <v>207</v>
      </c>
      <c r="C222" s="38" t="s">
        <v>67</v>
      </c>
      <c r="D222" s="38" t="s">
        <v>57</v>
      </c>
      <c r="E222" s="38" t="s">
        <v>80</v>
      </c>
      <c r="F222" s="38" t="s">
        <v>60</v>
      </c>
      <c r="G222" s="38">
        <v>43390</v>
      </c>
      <c r="H222" s="38">
        <v>43416</v>
      </c>
      <c r="I222" s="30">
        <v>9.2666666666666675</v>
      </c>
      <c r="J222"/>
    </row>
    <row r="223" spans="1:10" ht="15" x14ac:dyDescent="0.25">
      <c r="A223" s="38" t="s">
        <v>323</v>
      </c>
      <c r="B223" s="38" t="s">
        <v>207</v>
      </c>
      <c r="C223" s="38" t="s">
        <v>70</v>
      </c>
      <c r="D223" s="38" t="s">
        <v>71</v>
      </c>
      <c r="E223" s="38" t="s">
        <v>72</v>
      </c>
      <c r="F223" s="38" t="s">
        <v>60</v>
      </c>
      <c r="G223" s="38">
        <v>43446</v>
      </c>
      <c r="H223" s="38">
        <v>43496</v>
      </c>
      <c r="I223" s="30">
        <v>9.1999999999999993</v>
      </c>
      <c r="J223"/>
    </row>
    <row r="224" spans="1:10" ht="15" x14ac:dyDescent="0.25">
      <c r="A224" s="38" t="s">
        <v>324</v>
      </c>
      <c r="B224" s="38" t="s">
        <v>218</v>
      </c>
      <c r="C224" s="38" t="s">
        <v>363</v>
      </c>
      <c r="D224" s="38" t="s">
        <v>57</v>
      </c>
      <c r="E224" s="38" t="s">
        <v>59</v>
      </c>
      <c r="F224" s="38" t="s">
        <v>60</v>
      </c>
      <c r="G224" s="38">
        <v>43025</v>
      </c>
      <c r="H224" s="38">
        <v>43056</v>
      </c>
      <c r="I224" s="30">
        <v>8.0666666666666664</v>
      </c>
      <c r="J224"/>
    </row>
    <row r="225" spans="1:10" ht="15" x14ac:dyDescent="0.25">
      <c r="A225" s="38" t="s">
        <v>325</v>
      </c>
      <c r="B225" s="38" t="s">
        <v>232</v>
      </c>
      <c r="C225" s="38" t="s">
        <v>75</v>
      </c>
      <c r="D225" s="38" t="s">
        <v>71</v>
      </c>
      <c r="E225" s="38" t="s">
        <v>80</v>
      </c>
      <c r="F225" s="38" t="s">
        <v>60</v>
      </c>
      <c r="G225" s="38">
        <v>43271</v>
      </c>
      <c r="H225" s="38">
        <v>43301</v>
      </c>
      <c r="I225" s="30">
        <v>5.4333333333333336</v>
      </c>
      <c r="J225"/>
    </row>
    <row r="226" spans="1:10" ht="15" x14ac:dyDescent="0.25">
      <c r="A226" s="38" t="s">
        <v>325</v>
      </c>
      <c r="B226" s="38" t="s">
        <v>232</v>
      </c>
      <c r="C226" s="38" t="s">
        <v>70</v>
      </c>
      <c r="D226" s="38" t="s">
        <v>57</v>
      </c>
      <c r="E226" s="38" t="s">
        <v>59</v>
      </c>
      <c r="F226" s="38" t="s">
        <v>60</v>
      </c>
      <c r="G226" s="38">
        <v>42991</v>
      </c>
      <c r="H226" s="38">
        <v>43021</v>
      </c>
      <c r="I226" s="30">
        <v>6.9</v>
      </c>
      <c r="J226"/>
    </row>
    <row r="227" spans="1:10" ht="15" x14ac:dyDescent="0.25">
      <c r="A227" s="38" t="s">
        <v>326</v>
      </c>
      <c r="B227" s="38" t="s">
        <v>212</v>
      </c>
      <c r="C227" s="38" t="s">
        <v>56</v>
      </c>
      <c r="D227" s="38" t="s">
        <v>76</v>
      </c>
      <c r="E227" s="38" t="s">
        <v>69</v>
      </c>
      <c r="F227" s="38" t="s">
        <v>60</v>
      </c>
      <c r="G227" s="38">
        <v>43076</v>
      </c>
      <c r="H227" s="38">
        <v>43112</v>
      </c>
      <c r="I227" s="30">
        <v>7.8</v>
      </c>
      <c r="J227"/>
    </row>
    <row r="228" spans="1:10" ht="15" x14ac:dyDescent="0.25">
      <c r="A228" s="38" t="s">
        <v>326</v>
      </c>
      <c r="B228" s="38" t="s">
        <v>212</v>
      </c>
      <c r="C228" s="38" t="s">
        <v>67</v>
      </c>
      <c r="D228" s="38" t="s">
        <v>76</v>
      </c>
      <c r="E228" s="38" t="s">
        <v>69</v>
      </c>
      <c r="F228" s="38" t="s">
        <v>60</v>
      </c>
      <c r="G228" s="38">
        <v>43152</v>
      </c>
      <c r="H228" s="38">
        <v>43182</v>
      </c>
      <c r="I228" s="30">
        <v>10.133333333333333</v>
      </c>
      <c r="J228"/>
    </row>
    <row r="229" spans="1:10" ht="15" x14ac:dyDescent="0.25">
      <c r="A229" s="38" t="s">
        <v>327</v>
      </c>
      <c r="B229" s="38" t="s">
        <v>260</v>
      </c>
      <c r="C229" s="38" t="s">
        <v>75</v>
      </c>
      <c r="D229" s="38" t="s">
        <v>83</v>
      </c>
      <c r="E229" s="38" t="s">
        <v>69</v>
      </c>
      <c r="F229" s="38" t="s">
        <v>60</v>
      </c>
      <c r="G229" s="38">
        <v>43060</v>
      </c>
      <c r="H229" s="38">
        <v>43082</v>
      </c>
      <c r="I229" s="30">
        <v>6.8</v>
      </c>
      <c r="J229"/>
    </row>
    <row r="230" spans="1:10" ht="15" x14ac:dyDescent="0.25">
      <c r="A230" s="38" t="s">
        <v>327</v>
      </c>
      <c r="B230" s="38" t="s">
        <v>260</v>
      </c>
      <c r="C230" s="38" t="s">
        <v>70</v>
      </c>
      <c r="D230" s="38" t="s">
        <v>83</v>
      </c>
      <c r="E230" s="38" t="s">
        <v>69</v>
      </c>
      <c r="F230" s="38" t="s">
        <v>60</v>
      </c>
      <c r="G230" s="38">
        <v>43039</v>
      </c>
      <c r="H230" s="38">
        <v>43056</v>
      </c>
      <c r="I230" s="30">
        <v>5.9333333333333336</v>
      </c>
      <c r="J230"/>
    </row>
    <row r="231" spans="1:10" ht="15" x14ac:dyDescent="0.25">
      <c r="A231" s="38" t="s">
        <v>327</v>
      </c>
      <c r="B231" s="38" t="s">
        <v>260</v>
      </c>
      <c r="C231" s="38" t="s">
        <v>79</v>
      </c>
      <c r="D231" s="38" t="s">
        <v>83</v>
      </c>
      <c r="E231" s="38" t="s">
        <v>77</v>
      </c>
      <c r="F231" s="38" t="s">
        <v>60</v>
      </c>
      <c r="G231" s="38">
        <v>43152</v>
      </c>
      <c r="H231" s="38">
        <v>43182</v>
      </c>
      <c r="I231" s="30">
        <v>6.9</v>
      </c>
      <c r="J231"/>
    </row>
    <row r="232" spans="1:10" ht="15" x14ac:dyDescent="0.25">
      <c r="A232" s="38" t="s">
        <v>328</v>
      </c>
      <c r="B232" s="38" t="s">
        <v>227</v>
      </c>
      <c r="C232" s="38" t="s">
        <v>75</v>
      </c>
      <c r="D232" s="38" t="s">
        <v>83</v>
      </c>
      <c r="E232" s="38" t="s">
        <v>77</v>
      </c>
      <c r="F232" s="38" t="s">
        <v>60</v>
      </c>
      <c r="G232" s="38">
        <v>43046</v>
      </c>
      <c r="H232" s="38">
        <v>43070</v>
      </c>
      <c r="I232" s="30">
        <v>3.1666666666666665</v>
      </c>
      <c r="J232"/>
    </row>
    <row r="233" spans="1:10" ht="15" x14ac:dyDescent="0.25">
      <c r="A233" s="38" t="s">
        <v>329</v>
      </c>
      <c r="B233" s="38" t="s">
        <v>207</v>
      </c>
      <c r="C233" s="38" t="s">
        <v>56</v>
      </c>
      <c r="D233" s="38" t="s">
        <v>76</v>
      </c>
      <c r="E233" s="38" t="s">
        <v>69</v>
      </c>
      <c r="F233" s="38" t="s">
        <v>60</v>
      </c>
      <c r="G233" s="38">
        <v>43076</v>
      </c>
      <c r="H233" s="38">
        <v>43112</v>
      </c>
      <c r="I233" s="30">
        <v>7.8</v>
      </c>
      <c r="J233"/>
    </row>
    <row r="234" spans="1:10" ht="15" x14ac:dyDescent="0.25">
      <c r="A234" s="38" t="s">
        <v>329</v>
      </c>
      <c r="B234" s="38" t="s">
        <v>207</v>
      </c>
      <c r="C234" s="38" t="s">
        <v>67</v>
      </c>
      <c r="D234" s="38" t="s">
        <v>57</v>
      </c>
      <c r="E234" s="38" t="s">
        <v>59</v>
      </c>
      <c r="F234" s="38" t="s">
        <v>60</v>
      </c>
      <c r="G234" s="38">
        <v>43025</v>
      </c>
      <c r="H234" s="38">
        <v>43056</v>
      </c>
      <c r="I234" s="30">
        <v>8.0666666666666664</v>
      </c>
      <c r="J234"/>
    </row>
    <row r="235" spans="1:10" ht="15" x14ac:dyDescent="0.25">
      <c r="A235" s="38" t="s">
        <v>329</v>
      </c>
      <c r="B235" s="38" t="s">
        <v>207</v>
      </c>
      <c r="C235" s="38" t="s">
        <v>70</v>
      </c>
      <c r="D235" s="38" t="s">
        <v>76</v>
      </c>
      <c r="E235" s="38" t="s">
        <v>69</v>
      </c>
      <c r="F235" s="38" t="s">
        <v>60</v>
      </c>
      <c r="G235" s="38">
        <v>43039</v>
      </c>
      <c r="H235" s="38">
        <v>43070</v>
      </c>
      <c r="I235" s="30">
        <v>6.4</v>
      </c>
      <c r="J235"/>
    </row>
    <row r="236" spans="1:10" ht="15" x14ac:dyDescent="0.25">
      <c r="A236" s="38" t="s">
        <v>330</v>
      </c>
      <c r="B236" s="38" t="s">
        <v>234</v>
      </c>
      <c r="C236" s="38" t="s">
        <v>75</v>
      </c>
      <c r="D236" s="38" t="s">
        <v>57</v>
      </c>
      <c r="E236" s="38" t="s">
        <v>59</v>
      </c>
      <c r="F236" s="38" t="s">
        <v>60</v>
      </c>
      <c r="G236" s="38">
        <v>43025</v>
      </c>
      <c r="H236" s="38">
        <v>43056</v>
      </c>
      <c r="I236" s="30">
        <v>8.0666666666666664</v>
      </c>
      <c r="J236"/>
    </row>
    <row r="237" spans="1:10" ht="15" x14ac:dyDescent="0.25">
      <c r="A237" s="38" t="s">
        <v>330</v>
      </c>
      <c r="B237" s="38" t="s">
        <v>234</v>
      </c>
      <c r="C237" s="38" t="s">
        <v>70</v>
      </c>
      <c r="D237" s="38" t="s">
        <v>57</v>
      </c>
      <c r="E237" s="38" t="s">
        <v>59</v>
      </c>
      <c r="F237" s="38" t="s">
        <v>60</v>
      </c>
      <c r="G237" s="38">
        <v>43025</v>
      </c>
      <c r="H237" s="38">
        <v>43056</v>
      </c>
      <c r="I237" s="30">
        <v>8.0666666666666664</v>
      </c>
      <c r="J237"/>
    </row>
    <row r="238" spans="1:10" ht="15" x14ac:dyDescent="0.25">
      <c r="A238" s="38" t="s">
        <v>331</v>
      </c>
      <c r="B238" s="38" t="s">
        <v>218</v>
      </c>
      <c r="C238" s="38" t="s">
        <v>56</v>
      </c>
      <c r="D238" s="38" t="s">
        <v>76</v>
      </c>
      <c r="E238" s="38" t="s">
        <v>80</v>
      </c>
      <c r="F238" s="38" t="s">
        <v>60</v>
      </c>
      <c r="G238" s="38">
        <v>43363</v>
      </c>
      <c r="H238" s="38">
        <v>43399</v>
      </c>
      <c r="I238" s="30">
        <v>8.6999999999999993</v>
      </c>
      <c r="J238"/>
    </row>
    <row r="239" spans="1:10" ht="15" x14ac:dyDescent="0.25">
      <c r="A239" s="38" t="s">
        <v>332</v>
      </c>
      <c r="B239" s="38" t="s">
        <v>212</v>
      </c>
      <c r="C239" s="38" t="s">
        <v>67</v>
      </c>
      <c r="D239" s="38" t="s">
        <v>71</v>
      </c>
      <c r="E239" s="38" t="s">
        <v>77</v>
      </c>
      <c r="F239" s="38" t="s">
        <v>60</v>
      </c>
      <c r="G239" s="38">
        <v>43208</v>
      </c>
      <c r="H239" s="38">
        <v>43248</v>
      </c>
      <c r="I239" s="30">
        <v>9.1</v>
      </c>
      <c r="J239"/>
    </row>
    <row r="240" spans="1:10" ht="15" x14ac:dyDescent="0.25">
      <c r="A240" s="38" t="s">
        <v>333</v>
      </c>
      <c r="B240" s="38" t="s">
        <v>260</v>
      </c>
      <c r="C240" s="38" t="s">
        <v>75</v>
      </c>
      <c r="D240" s="38" t="s">
        <v>83</v>
      </c>
      <c r="E240" s="38" t="s">
        <v>59</v>
      </c>
      <c r="F240" s="38" t="s">
        <v>60</v>
      </c>
      <c r="G240" s="38">
        <v>42991</v>
      </c>
      <c r="H240" s="38">
        <v>43021</v>
      </c>
      <c r="I240" s="30">
        <v>6.9</v>
      </c>
      <c r="J240"/>
    </row>
    <row r="241" spans="1:10" ht="15" x14ac:dyDescent="0.25">
      <c r="A241" s="38" t="s">
        <v>333</v>
      </c>
      <c r="B241" s="38" t="s">
        <v>260</v>
      </c>
      <c r="C241" s="38" t="s">
        <v>70</v>
      </c>
      <c r="D241" s="38" t="s">
        <v>83</v>
      </c>
      <c r="E241" s="38" t="s">
        <v>59</v>
      </c>
      <c r="F241" s="38" t="s">
        <v>60</v>
      </c>
      <c r="G241" s="38">
        <v>42991</v>
      </c>
      <c r="H241" s="38">
        <v>43021</v>
      </c>
      <c r="I241" s="30">
        <v>6.9</v>
      </c>
      <c r="J241"/>
    </row>
    <row r="242" spans="1:10" ht="15" x14ac:dyDescent="0.25">
      <c r="A242" s="38" t="s">
        <v>334</v>
      </c>
      <c r="B242" s="38" t="s">
        <v>212</v>
      </c>
      <c r="C242" s="38" t="s">
        <v>75</v>
      </c>
      <c r="D242" s="38" t="s">
        <v>83</v>
      </c>
      <c r="E242" s="38" t="s">
        <v>69</v>
      </c>
      <c r="F242" s="38" t="s">
        <v>60</v>
      </c>
      <c r="G242" s="38">
        <v>43039</v>
      </c>
      <c r="H242" s="38">
        <v>43070</v>
      </c>
      <c r="I242" s="30">
        <v>6.4</v>
      </c>
      <c r="J242"/>
    </row>
    <row r="243" spans="1:10" ht="15" x14ac:dyDescent="0.25">
      <c r="A243" s="38" t="s">
        <v>335</v>
      </c>
      <c r="B243" s="38" t="s">
        <v>212</v>
      </c>
      <c r="C243" s="38" t="s">
        <v>56</v>
      </c>
      <c r="D243" s="38" t="s">
        <v>57</v>
      </c>
      <c r="E243" s="38" t="s">
        <v>59</v>
      </c>
      <c r="F243" s="38" t="s">
        <v>60</v>
      </c>
      <c r="G243" s="38">
        <v>43208</v>
      </c>
      <c r="H243" s="38">
        <v>43248</v>
      </c>
      <c r="I243" s="30">
        <v>14.466666666666667</v>
      </c>
      <c r="J243"/>
    </row>
    <row r="244" spans="1:10" ht="15" x14ac:dyDescent="0.25">
      <c r="A244" s="38" t="s">
        <v>335</v>
      </c>
      <c r="B244" s="38" t="s">
        <v>212</v>
      </c>
      <c r="C244" s="38" t="s">
        <v>67</v>
      </c>
      <c r="D244" s="38" t="s">
        <v>57</v>
      </c>
      <c r="E244" s="38" t="s">
        <v>59</v>
      </c>
      <c r="F244" s="38" t="s">
        <v>60</v>
      </c>
      <c r="G244" s="38">
        <v>43208</v>
      </c>
      <c r="H244" s="38">
        <v>43248</v>
      </c>
      <c r="I244" s="30">
        <v>14.466666666666667</v>
      </c>
      <c r="J244"/>
    </row>
    <row r="245" spans="1:10" ht="15" x14ac:dyDescent="0.25">
      <c r="A245" s="38" t="s">
        <v>336</v>
      </c>
      <c r="B245" s="38" t="s">
        <v>227</v>
      </c>
      <c r="C245" s="38" t="s">
        <v>56</v>
      </c>
      <c r="D245" s="38" t="s">
        <v>83</v>
      </c>
      <c r="E245" s="38" t="s">
        <v>69</v>
      </c>
      <c r="F245" s="38" t="s">
        <v>60</v>
      </c>
      <c r="G245" s="38">
        <v>43025</v>
      </c>
      <c r="H245" s="38">
        <v>43056</v>
      </c>
      <c r="I245" s="30">
        <v>5.9333333333333336</v>
      </c>
      <c r="J245"/>
    </row>
    <row r="246" spans="1:10" ht="15" x14ac:dyDescent="0.25">
      <c r="A246" s="38" t="s">
        <v>336</v>
      </c>
      <c r="B246" s="38" t="s">
        <v>227</v>
      </c>
      <c r="C246" s="38" t="s">
        <v>67</v>
      </c>
      <c r="D246" s="38" t="s">
        <v>83</v>
      </c>
      <c r="E246" s="38" t="s">
        <v>69</v>
      </c>
      <c r="F246" s="38" t="s">
        <v>60</v>
      </c>
      <c r="G246" s="38">
        <v>43025</v>
      </c>
      <c r="H246" s="38">
        <v>43056</v>
      </c>
      <c r="I246" s="30">
        <v>5.9333333333333336</v>
      </c>
      <c r="J246"/>
    </row>
    <row r="247" spans="1:10" ht="15" x14ac:dyDescent="0.25">
      <c r="A247" s="38" t="s">
        <v>337</v>
      </c>
      <c r="B247" s="38" t="s">
        <v>260</v>
      </c>
      <c r="C247" s="38" t="s">
        <v>75</v>
      </c>
      <c r="D247" s="38" t="s">
        <v>83</v>
      </c>
      <c r="E247" s="38" t="s">
        <v>69</v>
      </c>
      <c r="F247" s="38" t="s">
        <v>60</v>
      </c>
      <c r="G247" s="38">
        <v>43039</v>
      </c>
      <c r="H247" s="38">
        <v>43070</v>
      </c>
      <c r="I247" s="30">
        <v>6.4</v>
      </c>
      <c r="J247"/>
    </row>
    <row r="248" spans="1:10" ht="15" x14ac:dyDescent="0.25">
      <c r="A248" s="38" t="s">
        <v>337</v>
      </c>
      <c r="B248" s="38" t="s">
        <v>260</v>
      </c>
      <c r="C248" s="38" t="s">
        <v>70</v>
      </c>
      <c r="D248" s="38" t="s">
        <v>83</v>
      </c>
      <c r="E248" s="38" t="s">
        <v>69</v>
      </c>
      <c r="F248" s="38" t="s">
        <v>60</v>
      </c>
      <c r="G248" s="38">
        <v>43039</v>
      </c>
      <c r="H248" s="38">
        <v>43070</v>
      </c>
      <c r="I248" s="30">
        <v>6.4</v>
      </c>
      <c r="J248"/>
    </row>
    <row r="249" spans="1:10" ht="15" x14ac:dyDescent="0.25">
      <c r="A249" s="38" t="s">
        <v>338</v>
      </c>
      <c r="B249" s="38" t="s">
        <v>260</v>
      </c>
      <c r="C249" s="38" t="s">
        <v>75</v>
      </c>
      <c r="D249" s="38" t="s">
        <v>57</v>
      </c>
      <c r="E249" s="38" t="s">
        <v>59</v>
      </c>
      <c r="F249" s="38" t="s">
        <v>60</v>
      </c>
      <c r="G249" s="38">
        <v>43025</v>
      </c>
      <c r="H249" s="38">
        <v>43056</v>
      </c>
      <c r="I249" s="30">
        <v>8.0666666666666664</v>
      </c>
      <c r="J249"/>
    </row>
    <row r="250" spans="1:10" ht="15" x14ac:dyDescent="0.25">
      <c r="A250" s="38" t="s">
        <v>338</v>
      </c>
      <c r="B250" s="38" t="s">
        <v>260</v>
      </c>
      <c r="C250" s="38" t="s">
        <v>70</v>
      </c>
      <c r="D250" s="38" t="s">
        <v>57</v>
      </c>
      <c r="E250" s="38" t="s">
        <v>59</v>
      </c>
      <c r="F250" s="38" t="s">
        <v>60</v>
      </c>
      <c r="G250" s="38">
        <v>43025</v>
      </c>
      <c r="H250" s="38">
        <v>43056</v>
      </c>
      <c r="I250" s="30">
        <v>8.0666666666666664</v>
      </c>
      <c r="J250"/>
    </row>
    <row r="251" spans="1:10" ht="15" x14ac:dyDescent="0.25">
      <c r="A251" s="38" t="s">
        <v>339</v>
      </c>
      <c r="B251" s="38" t="s">
        <v>260</v>
      </c>
      <c r="C251" s="38" t="s">
        <v>75</v>
      </c>
      <c r="D251" s="38" t="s">
        <v>83</v>
      </c>
      <c r="E251" s="38" t="s">
        <v>59</v>
      </c>
      <c r="F251" s="38" t="s">
        <v>60</v>
      </c>
      <c r="G251" s="38">
        <v>42936</v>
      </c>
      <c r="H251" s="38">
        <v>43021</v>
      </c>
      <c r="I251" s="30">
        <v>6.9</v>
      </c>
      <c r="J251"/>
    </row>
    <row r="252" spans="1:10" ht="15" x14ac:dyDescent="0.25">
      <c r="A252" s="38" t="s">
        <v>339</v>
      </c>
      <c r="B252" s="38" t="s">
        <v>260</v>
      </c>
      <c r="C252" s="38" t="s">
        <v>70</v>
      </c>
      <c r="D252" s="38" t="s">
        <v>83</v>
      </c>
      <c r="E252" s="38" t="s">
        <v>59</v>
      </c>
      <c r="F252" s="38" t="s">
        <v>60</v>
      </c>
      <c r="G252" s="38">
        <v>42936</v>
      </c>
      <c r="H252" s="38">
        <v>43021</v>
      </c>
      <c r="I252" s="30">
        <v>6.9</v>
      </c>
      <c r="J252"/>
    </row>
    <row r="253" spans="1:10" ht="15" x14ac:dyDescent="0.25">
      <c r="A253"/>
      <c r="B253"/>
      <c r="C253"/>
      <c r="D253"/>
      <c r="E253"/>
      <c r="F253"/>
      <c r="G253"/>
      <c r="H253"/>
      <c r="I253"/>
    </row>
    <row r="254" spans="1:10" ht="15" x14ac:dyDescent="0.25">
      <c r="A254"/>
      <c r="B254"/>
      <c r="C254"/>
      <c r="D254"/>
      <c r="E254"/>
      <c r="F254"/>
      <c r="G254"/>
      <c r="H254"/>
      <c r="I254"/>
    </row>
    <row r="255" spans="1:10" ht="15" x14ac:dyDescent="0.25">
      <c r="A255"/>
      <c r="B255"/>
      <c r="C255"/>
      <c r="D255"/>
      <c r="E255"/>
      <c r="F255"/>
      <c r="G255"/>
      <c r="H255"/>
      <c r="I255"/>
    </row>
    <row r="256" spans="1:10" ht="15" x14ac:dyDescent="0.25">
      <c r="A256"/>
      <c r="B256"/>
      <c r="C256"/>
      <c r="D256"/>
      <c r="E256"/>
      <c r="F256"/>
      <c r="G256"/>
      <c r="H256"/>
      <c r="I256"/>
    </row>
    <row r="257" spans="1:9" ht="15" x14ac:dyDescent="0.25">
      <c r="A257"/>
      <c r="B257"/>
      <c r="C257"/>
      <c r="D257"/>
      <c r="E257"/>
      <c r="F257"/>
      <c r="G257"/>
      <c r="H257"/>
      <c r="I257"/>
    </row>
    <row r="258" spans="1:9" ht="15" x14ac:dyDescent="0.25">
      <c r="A258"/>
      <c r="B258"/>
      <c r="C258"/>
      <c r="D258"/>
      <c r="E258"/>
      <c r="F258"/>
      <c r="G258"/>
      <c r="H258"/>
      <c r="I258"/>
    </row>
    <row r="259" spans="1:9" ht="15" x14ac:dyDescent="0.25">
      <c r="A259"/>
      <c r="B259"/>
      <c r="C259"/>
      <c r="D259"/>
      <c r="E259"/>
      <c r="F259"/>
      <c r="G259"/>
      <c r="H259"/>
      <c r="I259"/>
    </row>
    <row r="260" spans="1:9" ht="15" x14ac:dyDescent="0.25">
      <c r="A260"/>
      <c r="B260"/>
      <c r="C260"/>
      <c r="D260"/>
      <c r="E260"/>
      <c r="F260"/>
      <c r="G260"/>
      <c r="H260"/>
      <c r="I260"/>
    </row>
    <row r="261" spans="1:9" ht="15" x14ac:dyDescent="0.25">
      <c r="A261"/>
      <c r="B261"/>
      <c r="C261"/>
      <c r="D261"/>
      <c r="E261"/>
      <c r="F261"/>
      <c r="G261"/>
      <c r="H261"/>
      <c r="I261"/>
    </row>
    <row r="262" spans="1:9" ht="15" x14ac:dyDescent="0.25">
      <c r="A262"/>
      <c r="B262"/>
      <c r="C262"/>
      <c r="D262"/>
      <c r="E262"/>
      <c r="F262"/>
      <c r="G262"/>
      <c r="H262"/>
      <c r="I262"/>
    </row>
    <row r="263" spans="1:9" ht="15" x14ac:dyDescent="0.25">
      <c r="A263"/>
      <c r="B263"/>
      <c r="C263"/>
      <c r="D263"/>
      <c r="E263"/>
      <c r="F263"/>
      <c r="G263"/>
      <c r="H263"/>
      <c r="I263"/>
    </row>
    <row r="264" spans="1:9" ht="15" x14ac:dyDescent="0.25">
      <c r="A264"/>
      <c r="B264"/>
      <c r="C264"/>
      <c r="D264"/>
      <c r="E264"/>
      <c r="F264"/>
      <c r="G264"/>
      <c r="H264"/>
      <c r="I264"/>
    </row>
    <row r="265" spans="1:9" ht="15" x14ac:dyDescent="0.25">
      <c r="A265"/>
      <c r="B265"/>
      <c r="C265"/>
      <c r="D265"/>
      <c r="E265"/>
      <c r="F265"/>
      <c r="G265"/>
      <c r="H265"/>
      <c r="I265"/>
    </row>
    <row r="266" spans="1:9" ht="15" x14ac:dyDescent="0.25">
      <c r="A266"/>
      <c r="B266"/>
      <c r="C266"/>
      <c r="D266"/>
      <c r="E266"/>
      <c r="F266"/>
      <c r="G266"/>
      <c r="H266"/>
      <c r="I266"/>
    </row>
    <row r="267" spans="1:9" ht="15" x14ac:dyDescent="0.25">
      <c r="A267"/>
      <c r="B267"/>
      <c r="C267"/>
      <c r="D267"/>
      <c r="E267"/>
      <c r="F267"/>
      <c r="G267"/>
      <c r="H267"/>
      <c r="I267"/>
    </row>
    <row r="268" spans="1:9" ht="15" x14ac:dyDescent="0.25">
      <c r="A268"/>
      <c r="B268"/>
      <c r="C268"/>
      <c r="D268"/>
      <c r="E268"/>
      <c r="F268"/>
      <c r="G268"/>
      <c r="H268"/>
      <c r="I268"/>
    </row>
    <row r="269" spans="1:9" ht="15" x14ac:dyDescent="0.25">
      <c r="A269"/>
      <c r="B269"/>
      <c r="C269"/>
      <c r="D269"/>
      <c r="E269"/>
      <c r="F269"/>
      <c r="G269"/>
      <c r="H269"/>
      <c r="I269"/>
    </row>
    <row r="270" spans="1:9" ht="15" x14ac:dyDescent="0.25">
      <c r="A270"/>
      <c r="B270"/>
      <c r="C270"/>
      <c r="D270"/>
      <c r="E270"/>
      <c r="F270"/>
      <c r="G270"/>
      <c r="H270"/>
      <c r="I270"/>
    </row>
    <row r="271" spans="1:9" ht="15" x14ac:dyDescent="0.25">
      <c r="A271"/>
      <c r="B271"/>
      <c r="C271"/>
      <c r="D271"/>
      <c r="E271"/>
      <c r="F271"/>
      <c r="G271"/>
      <c r="H271"/>
      <c r="I271"/>
    </row>
    <row r="272" spans="1:9" ht="15" x14ac:dyDescent="0.25">
      <c r="A272"/>
      <c r="B272"/>
      <c r="C272"/>
      <c r="D272"/>
      <c r="E272"/>
      <c r="F272"/>
      <c r="G272"/>
      <c r="H272"/>
      <c r="I272"/>
    </row>
    <row r="273" spans="1:9" ht="15" x14ac:dyDescent="0.25">
      <c r="A273"/>
      <c r="B273"/>
      <c r="C273"/>
      <c r="D273"/>
      <c r="E273"/>
      <c r="F273"/>
      <c r="G273"/>
      <c r="H273"/>
      <c r="I273"/>
    </row>
    <row r="274" spans="1:9" ht="15" x14ac:dyDescent="0.25">
      <c r="A274"/>
      <c r="B274"/>
      <c r="C274"/>
      <c r="D274"/>
      <c r="E274"/>
      <c r="F274"/>
      <c r="G274"/>
      <c r="H274"/>
      <c r="I274"/>
    </row>
    <row r="275" spans="1:9" ht="15" x14ac:dyDescent="0.25">
      <c r="A275"/>
      <c r="B275"/>
      <c r="C275"/>
      <c r="D275"/>
      <c r="E275"/>
      <c r="F275"/>
      <c r="G275"/>
      <c r="H275"/>
      <c r="I275"/>
    </row>
    <row r="276" spans="1:9" ht="15" x14ac:dyDescent="0.25">
      <c r="A276"/>
      <c r="B276"/>
      <c r="C276"/>
      <c r="D276"/>
      <c r="E276"/>
      <c r="F276"/>
      <c r="G276"/>
      <c r="H276"/>
      <c r="I276"/>
    </row>
    <row r="277" spans="1:9" ht="15" x14ac:dyDescent="0.25">
      <c r="A277"/>
      <c r="B277"/>
      <c r="C277"/>
      <c r="D277"/>
      <c r="E277"/>
      <c r="F277"/>
      <c r="G277"/>
      <c r="H277"/>
      <c r="I277"/>
    </row>
    <row r="278" spans="1:9" ht="15" x14ac:dyDescent="0.25">
      <c r="A278"/>
      <c r="B278"/>
      <c r="C278"/>
      <c r="D278"/>
      <c r="E278"/>
      <c r="F278"/>
      <c r="G278"/>
      <c r="H278"/>
      <c r="I278"/>
    </row>
    <row r="279" spans="1:9" ht="15" x14ac:dyDescent="0.25">
      <c r="A279"/>
      <c r="B279"/>
      <c r="C279"/>
      <c r="D279"/>
      <c r="E279"/>
      <c r="F279"/>
      <c r="G279"/>
      <c r="H279"/>
      <c r="I279"/>
    </row>
    <row r="280" spans="1:9" ht="15" x14ac:dyDescent="0.25">
      <c r="A280"/>
      <c r="B280"/>
      <c r="C280"/>
      <c r="D280"/>
      <c r="E280"/>
      <c r="F280"/>
      <c r="G280"/>
      <c r="H280"/>
      <c r="I280"/>
    </row>
    <row r="281" spans="1:9" ht="15" x14ac:dyDescent="0.25">
      <c r="A281"/>
      <c r="B281"/>
      <c r="C281"/>
      <c r="D281"/>
      <c r="E281"/>
      <c r="F281"/>
      <c r="G281"/>
      <c r="H281"/>
      <c r="I281"/>
    </row>
    <row r="282" spans="1:9" ht="15" x14ac:dyDescent="0.25">
      <c r="A282"/>
      <c r="B282"/>
      <c r="C282"/>
      <c r="D282"/>
      <c r="E282"/>
      <c r="F282"/>
      <c r="G282"/>
      <c r="H282"/>
      <c r="I282"/>
    </row>
    <row r="283" spans="1:9" ht="15" x14ac:dyDescent="0.25">
      <c r="A283"/>
      <c r="B283"/>
      <c r="C283"/>
      <c r="D283"/>
      <c r="E283"/>
      <c r="F283"/>
      <c r="G283"/>
      <c r="H283"/>
      <c r="I283"/>
    </row>
    <row r="284" spans="1:9" ht="15" x14ac:dyDescent="0.25">
      <c r="A284"/>
      <c r="B284"/>
      <c r="C284"/>
      <c r="D284"/>
      <c r="E284"/>
      <c r="F284"/>
      <c r="G284"/>
      <c r="H284"/>
      <c r="I284"/>
    </row>
    <row r="285" spans="1:9" ht="15" x14ac:dyDescent="0.25">
      <c r="A285"/>
      <c r="B285"/>
      <c r="C285"/>
      <c r="D285"/>
      <c r="E285"/>
      <c r="F285"/>
      <c r="G285"/>
      <c r="H285"/>
      <c r="I285"/>
    </row>
    <row r="286" spans="1:9" ht="15" x14ac:dyDescent="0.25">
      <c r="A286"/>
      <c r="B286"/>
      <c r="C286"/>
      <c r="D286"/>
      <c r="E286"/>
      <c r="F286"/>
      <c r="G286"/>
      <c r="H286"/>
      <c r="I286"/>
    </row>
    <row r="287" spans="1:9" ht="15" x14ac:dyDescent="0.25">
      <c r="A287"/>
      <c r="B287"/>
      <c r="C287"/>
      <c r="D287"/>
      <c r="E287"/>
      <c r="F287"/>
      <c r="G287"/>
      <c r="H287"/>
      <c r="I287"/>
    </row>
    <row r="288" spans="1:9" ht="15" x14ac:dyDescent="0.25">
      <c r="A288"/>
      <c r="B288"/>
      <c r="C288"/>
      <c r="D288"/>
      <c r="E288"/>
      <c r="F288"/>
      <c r="G288"/>
      <c r="H288"/>
      <c r="I288"/>
    </row>
    <row r="289" spans="1:9" ht="15" x14ac:dyDescent="0.25">
      <c r="A289"/>
      <c r="B289"/>
      <c r="C289"/>
      <c r="D289"/>
      <c r="E289"/>
      <c r="F289"/>
      <c r="G289"/>
      <c r="H289"/>
      <c r="I289"/>
    </row>
    <row r="290" spans="1:9" ht="15" x14ac:dyDescent="0.25">
      <c r="A290"/>
      <c r="B290"/>
      <c r="C290"/>
      <c r="D290"/>
      <c r="E290"/>
      <c r="F290"/>
    </row>
    <row r="291" spans="1:9" ht="15" x14ac:dyDescent="0.25">
      <c r="A291"/>
      <c r="B291"/>
      <c r="C291"/>
      <c r="D291"/>
      <c r="E291"/>
      <c r="F291"/>
    </row>
    <row r="292" spans="1:9" ht="15" x14ac:dyDescent="0.25">
      <c r="A292"/>
      <c r="B292"/>
      <c r="C292"/>
      <c r="D292"/>
      <c r="E292"/>
      <c r="F292"/>
    </row>
    <row r="293" spans="1:9" ht="15" x14ac:dyDescent="0.25">
      <c r="A293"/>
      <c r="B293"/>
      <c r="C293"/>
      <c r="D293"/>
      <c r="E293"/>
      <c r="F293"/>
    </row>
    <row r="294" spans="1:9" ht="15" x14ac:dyDescent="0.25">
      <c r="A294"/>
      <c r="B294"/>
      <c r="C294"/>
      <c r="D294"/>
      <c r="E294"/>
      <c r="F294"/>
    </row>
    <row r="295" spans="1:9" ht="15" x14ac:dyDescent="0.25">
      <c r="A295"/>
      <c r="B295"/>
      <c r="C295"/>
      <c r="D295"/>
      <c r="E295"/>
      <c r="F295"/>
    </row>
    <row r="296" spans="1:9" ht="15" x14ac:dyDescent="0.25">
      <c r="A296"/>
      <c r="B296"/>
      <c r="C296"/>
      <c r="D296"/>
      <c r="E296"/>
      <c r="F296"/>
    </row>
    <row r="297" spans="1:9" ht="15" x14ac:dyDescent="0.25">
      <c r="A297"/>
      <c r="B297"/>
      <c r="C297"/>
      <c r="D297"/>
      <c r="E297"/>
      <c r="F297"/>
    </row>
    <row r="298" spans="1:9" ht="15" x14ac:dyDescent="0.25">
      <c r="A298"/>
      <c r="B298"/>
      <c r="C298"/>
      <c r="D298"/>
      <c r="E298"/>
      <c r="F298"/>
    </row>
    <row r="299" spans="1:9" ht="15" x14ac:dyDescent="0.25">
      <c r="A299"/>
      <c r="B299"/>
      <c r="C299"/>
      <c r="D299"/>
      <c r="E299"/>
      <c r="F299"/>
    </row>
    <row r="300" spans="1:9" ht="15" x14ac:dyDescent="0.25">
      <c r="A300"/>
      <c r="B300"/>
      <c r="C300"/>
      <c r="D300"/>
      <c r="E300"/>
      <c r="F300"/>
    </row>
    <row r="301" spans="1:9" ht="15" x14ac:dyDescent="0.25">
      <c r="A301"/>
      <c r="B301"/>
      <c r="C301"/>
      <c r="D301"/>
      <c r="E301"/>
      <c r="F301"/>
    </row>
    <row r="302" spans="1:9" ht="15" x14ac:dyDescent="0.25">
      <c r="A302"/>
      <c r="B302"/>
      <c r="C302"/>
      <c r="D302"/>
      <c r="E302"/>
      <c r="F302"/>
    </row>
    <row r="303" spans="1:9" ht="15" x14ac:dyDescent="0.25">
      <c r="A303"/>
      <c r="B303"/>
      <c r="C303"/>
      <c r="D303"/>
      <c r="E303"/>
      <c r="F303"/>
    </row>
    <row r="304" spans="1:9" ht="15" x14ac:dyDescent="0.25">
      <c r="A304"/>
      <c r="B304"/>
      <c r="C304"/>
      <c r="D304"/>
      <c r="E304"/>
      <c r="F304"/>
    </row>
    <row r="305" spans="1:6" ht="15" x14ac:dyDescent="0.25">
      <c r="A305"/>
      <c r="B305"/>
      <c r="C305"/>
      <c r="D305"/>
      <c r="E305"/>
      <c r="F305"/>
    </row>
    <row r="306" spans="1:6" ht="15" x14ac:dyDescent="0.25">
      <c r="A306"/>
      <c r="B306"/>
      <c r="C306"/>
      <c r="D306"/>
      <c r="E306"/>
      <c r="F306"/>
    </row>
    <row r="307" spans="1:6" ht="15" x14ac:dyDescent="0.25">
      <c r="A307"/>
      <c r="B307"/>
      <c r="C307"/>
      <c r="D307"/>
      <c r="E307"/>
      <c r="F307"/>
    </row>
    <row r="308" spans="1:6" ht="15" x14ac:dyDescent="0.25">
      <c r="A308"/>
      <c r="B308"/>
      <c r="C308"/>
      <c r="D308"/>
      <c r="E308"/>
      <c r="F308"/>
    </row>
    <row r="309" spans="1:6" ht="15" x14ac:dyDescent="0.25">
      <c r="A309"/>
      <c r="B309"/>
      <c r="C309"/>
      <c r="D309"/>
      <c r="E309"/>
      <c r="F309"/>
    </row>
    <row r="310" spans="1:6" ht="15" x14ac:dyDescent="0.25">
      <c r="A310"/>
      <c r="B310"/>
      <c r="C310"/>
      <c r="D310"/>
      <c r="E310"/>
      <c r="F310"/>
    </row>
    <row r="311" spans="1:6" ht="15" x14ac:dyDescent="0.25">
      <c r="A311"/>
      <c r="B311"/>
      <c r="C311"/>
      <c r="D311"/>
      <c r="E311"/>
      <c r="F311"/>
    </row>
    <row r="312" spans="1:6" ht="15" x14ac:dyDescent="0.25">
      <c r="A312"/>
      <c r="B312"/>
      <c r="C312"/>
      <c r="D312"/>
      <c r="E312"/>
      <c r="F312"/>
    </row>
    <row r="313" spans="1:6" ht="15" x14ac:dyDescent="0.25">
      <c r="A313"/>
      <c r="B313"/>
      <c r="C313"/>
      <c r="D313"/>
      <c r="E313"/>
      <c r="F313"/>
    </row>
    <row r="314" spans="1:6" ht="15" x14ac:dyDescent="0.25">
      <c r="A314"/>
      <c r="B314"/>
      <c r="C314"/>
      <c r="D314"/>
      <c r="E314"/>
      <c r="F314"/>
    </row>
    <row r="315" spans="1:6" ht="15" x14ac:dyDescent="0.25">
      <c r="A315"/>
      <c r="B315"/>
      <c r="C315"/>
      <c r="D315"/>
      <c r="E315"/>
      <c r="F315"/>
    </row>
    <row r="316" spans="1:6" ht="15" x14ac:dyDescent="0.25">
      <c r="A316"/>
      <c r="B316"/>
      <c r="C316"/>
      <c r="D316"/>
      <c r="E316"/>
      <c r="F316"/>
    </row>
    <row r="317" spans="1:6" ht="15" x14ac:dyDescent="0.25">
      <c r="A317"/>
      <c r="B317"/>
      <c r="C317"/>
      <c r="D317"/>
      <c r="E317"/>
      <c r="F317"/>
    </row>
    <row r="318" spans="1:6" ht="15" x14ac:dyDescent="0.25">
      <c r="A318"/>
      <c r="B318"/>
      <c r="C318"/>
      <c r="D318"/>
      <c r="E318"/>
      <c r="F318"/>
    </row>
    <row r="319" spans="1:6" ht="15" x14ac:dyDescent="0.25">
      <c r="A319"/>
      <c r="B319"/>
      <c r="C319"/>
      <c r="D319"/>
      <c r="E319"/>
      <c r="F319"/>
    </row>
    <row r="320" spans="1:6" ht="15" x14ac:dyDescent="0.25">
      <c r="A320"/>
      <c r="B320"/>
      <c r="C320"/>
      <c r="D320"/>
      <c r="E320"/>
      <c r="F320"/>
    </row>
    <row r="321" spans="1:6" ht="15" x14ac:dyDescent="0.25">
      <c r="A321"/>
      <c r="B321"/>
      <c r="C321"/>
      <c r="D321"/>
      <c r="E321"/>
      <c r="F321"/>
    </row>
    <row r="322" spans="1:6" ht="15" x14ac:dyDescent="0.25">
      <c r="A322"/>
      <c r="B322"/>
      <c r="C322"/>
      <c r="D322"/>
      <c r="E322"/>
      <c r="F322"/>
    </row>
    <row r="323" spans="1:6" ht="15" x14ac:dyDescent="0.25">
      <c r="A323"/>
      <c r="B323"/>
      <c r="C323"/>
      <c r="D323"/>
      <c r="E323"/>
      <c r="F323"/>
    </row>
    <row r="324" spans="1:6" ht="15" x14ac:dyDescent="0.25">
      <c r="A324"/>
      <c r="B324"/>
      <c r="C324"/>
      <c r="D324"/>
      <c r="E324"/>
      <c r="F324"/>
    </row>
    <row r="325" spans="1:6" ht="15" x14ac:dyDescent="0.25">
      <c r="A325"/>
      <c r="B325"/>
      <c r="C325"/>
      <c r="D325"/>
      <c r="E325"/>
      <c r="F325"/>
    </row>
    <row r="326" spans="1:6" ht="15" x14ac:dyDescent="0.25">
      <c r="A326"/>
      <c r="B326"/>
      <c r="C326"/>
      <c r="D326"/>
      <c r="E326"/>
      <c r="F326"/>
    </row>
    <row r="327" spans="1:6" ht="15" x14ac:dyDescent="0.25">
      <c r="A327"/>
      <c r="B327"/>
      <c r="C327"/>
      <c r="D327"/>
      <c r="E327"/>
      <c r="F327"/>
    </row>
    <row r="328" spans="1:6" ht="15" x14ac:dyDescent="0.25">
      <c r="A328"/>
      <c r="B328"/>
      <c r="C328"/>
      <c r="D328"/>
      <c r="E328"/>
      <c r="F328"/>
    </row>
    <row r="329" spans="1:6" ht="15" x14ac:dyDescent="0.25">
      <c r="A329"/>
      <c r="B329"/>
      <c r="C329"/>
      <c r="D329"/>
      <c r="E329"/>
      <c r="F329"/>
    </row>
    <row r="330" spans="1:6" ht="15" x14ac:dyDescent="0.25">
      <c r="A330"/>
      <c r="B330"/>
      <c r="C330"/>
      <c r="D330"/>
      <c r="E330"/>
      <c r="F330"/>
    </row>
    <row r="331" spans="1:6" ht="15" x14ac:dyDescent="0.25">
      <c r="A331"/>
      <c r="B331"/>
      <c r="C331"/>
      <c r="D331"/>
      <c r="E331"/>
      <c r="F331"/>
    </row>
    <row r="332" spans="1:6" ht="15" x14ac:dyDescent="0.25">
      <c r="A332"/>
      <c r="B332"/>
      <c r="C332"/>
      <c r="D332"/>
      <c r="E332"/>
      <c r="F332"/>
    </row>
    <row r="333" spans="1:6" ht="15" x14ac:dyDescent="0.25">
      <c r="A333"/>
      <c r="B333"/>
      <c r="C333"/>
      <c r="D333"/>
      <c r="E333"/>
      <c r="F333"/>
    </row>
    <row r="334" spans="1:6" ht="15" x14ac:dyDescent="0.25">
      <c r="A334"/>
      <c r="B334"/>
      <c r="C334"/>
      <c r="D334"/>
      <c r="E334"/>
      <c r="F334"/>
    </row>
    <row r="335" spans="1:6" ht="15" x14ac:dyDescent="0.25">
      <c r="A335"/>
      <c r="B335"/>
      <c r="C335"/>
      <c r="D335"/>
      <c r="E335"/>
      <c r="F335"/>
    </row>
    <row r="336" spans="1:6" ht="15" x14ac:dyDescent="0.25">
      <c r="A336"/>
      <c r="B336"/>
      <c r="C336"/>
      <c r="D336"/>
      <c r="E336"/>
      <c r="F336"/>
    </row>
    <row r="337" spans="1:6" ht="15" x14ac:dyDescent="0.25">
      <c r="A337"/>
      <c r="B337"/>
      <c r="C337"/>
      <c r="D337"/>
      <c r="E337"/>
      <c r="F337"/>
    </row>
    <row r="338" spans="1:6" ht="15" x14ac:dyDescent="0.25">
      <c r="A338"/>
      <c r="B338"/>
      <c r="C338"/>
      <c r="D338"/>
      <c r="E338"/>
      <c r="F338"/>
    </row>
    <row r="339" spans="1:6" ht="15" x14ac:dyDescent="0.25">
      <c r="A339"/>
      <c r="B339"/>
      <c r="C339"/>
      <c r="D339"/>
      <c r="E339"/>
      <c r="F339"/>
    </row>
    <row r="340" spans="1:6" ht="15" x14ac:dyDescent="0.25">
      <c r="A340"/>
      <c r="B340"/>
      <c r="C340"/>
      <c r="D340"/>
      <c r="E340"/>
      <c r="F340"/>
    </row>
    <row r="341" spans="1:6" ht="15" x14ac:dyDescent="0.25">
      <c r="A341"/>
      <c r="B341"/>
      <c r="C341"/>
      <c r="D341"/>
      <c r="E341"/>
      <c r="F341"/>
    </row>
    <row r="342" spans="1:6" ht="15" x14ac:dyDescent="0.25">
      <c r="A342"/>
      <c r="B342"/>
      <c r="C342"/>
      <c r="D342"/>
      <c r="E342"/>
      <c r="F342"/>
    </row>
    <row r="343" spans="1:6" ht="15" x14ac:dyDescent="0.25">
      <c r="A343"/>
      <c r="B343"/>
      <c r="C343"/>
      <c r="D343"/>
      <c r="E343"/>
      <c r="F343"/>
    </row>
    <row r="344" spans="1:6" ht="15" x14ac:dyDescent="0.25">
      <c r="A344"/>
      <c r="B344"/>
      <c r="C344"/>
      <c r="D344"/>
      <c r="E344"/>
      <c r="F344"/>
    </row>
    <row r="345" spans="1:6" ht="15" x14ac:dyDescent="0.25">
      <c r="A345"/>
      <c r="B345"/>
      <c r="C345"/>
      <c r="D345"/>
      <c r="E345"/>
      <c r="F345"/>
    </row>
    <row r="346" spans="1:6" ht="15" x14ac:dyDescent="0.25">
      <c r="A346"/>
      <c r="B346"/>
      <c r="C346"/>
      <c r="D346"/>
      <c r="E346"/>
      <c r="F346"/>
    </row>
    <row r="347" spans="1:6" ht="15" x14ac:dyDescent="0.25">
      <c r="A347"/>
      <c r="B347"/>
      <c r="C347"/>
      <c r="D347"/>
      <c r="E347"/>
      <c r="F347"/>
    </row>
    <row r="348" spans="1:6" ht="15" x14ac:dyDescent="0.25">
      <c r="A348"/>
      <c r="B348"/>
      <c r="C348"/>
      <c r="D348"/>
      <c r="E348"/>
      <c r="F348"/>
    </row>
    <row r="349" spans="1:6" ht="15" x14ac:dyDescent="0.25">
      <c r="A349"/>
      <c r="B349"/>
      <c r="C349"/>
      <c r="D349"/>
      <c r="E349"/>
      <c r="F349"/>
    </row>
    <row r="350" spans="1:6" ht="15" x14ac:dyDescent="0.25">
      <c r="A350"/>
      <c r="B350"/>
      <c r="C350"/>
      <c r="D350"/>
      <c r="E350"/>
      <c r="F350"/>
    </row>
    <row r="351" spans="1:6" ht="15" x14ac:dyDescent="0.25">
      <c r="A351"/>
      <c r="B351"/>
      <c r="C351"/>
      <c r="D351"/>
      <c r="E351"/>
      <c r="F351"/>
    </row>
    <row r="352" spans="1:6" ht="15" x14ac:dyDescent="0.25">
      <c r="A352"/>
      <c r="B352"/>
      <c r="C352"/>
      <c r="D352"/>
      <c r="E352"/>
      <c r="F352"/>
    </row>
    <row r="353" spans="1:6" ht="15" x14ac:dyDescent="0.25">
      <c r="A353"/>
      <c r="B353"/>
      <c r="C353"/>
      <c r="D353"/>
      <c r="E353"/>
      <c r="F353"/>
    </row>
    <row r="354" spans="1:6" ht="15" x14ac:dyDescent="0.25">
      <c r="A354"/>
      <c r="B354"/>
      <c r="C354"/>
      <c r="D354"/>
      <c r="E354"/>
      <c r="F354"/>
    </row>
    <row r="355" spans="1:6" ht="15" x14ac:dyDescent="0.25">
      <c r="A355"/>
      <c r="B355"/>
      <c r="C355"/>
      <c r="D355"/>
      <c r="E355"/>
      <c r="F355"/>
    </row>
    <row r="356" spans="1:6" ht="15" x14ac:dyDescent="0.25">
      <c r="A356"/>
      <c r="B356"/>
      <c r="C356"/>
      <c r="D356"/>
      <c r="E356"/>
      <c r="F356"/>
    </row>
    <row r="357" spans="1:6" ht="15" x14ac:dyDescent="0.25">
      <c r="A357"/>
      <c r="B357"/>
      <c r="C357"/>
      <c r="D357"/>
      <c r="E357"/>
      <c r="F357"/>
    </row>
    <row r="358" spans="1:6" ht="15" x14ac:dyDescent="0.25">
      <c r="A358"/>
      <c r="B358"/>
      <c r="C358"/>
      <c r="D358"/>
      <c r="E358"/>
      <c r="F358"/>
    </row>
    <row r="359" spans="1:6" ht="15" x14ac:dyDescent="0.25">
      <c r="A359"/>
      <c r="B359"/>
      <c r="C359"/>
      <c r="D359"/>
      <c r="E359"/>
      <c r="F359"/>
    </row>
    <row r="360" spans="1:6" ht="15" x14ac:dyDescent="0.25">
      <c r="A360"/>
      <c r="B360"/>
      <c r="C360"/>
      <c r="D360"/>
      <c r="E360"/>
      <c r="F360"/>
    </row>
    <row r="361" spans="1:6" ht="15" x14ac:dyDescent="0.25">
      <c r="A361"/>
      <c r="B361"/>
      <c r="C361"/>
      <c r="D361"/>
      <c r="E361"/>
      <c r="F361"/>
    </row>
    <row r="362" spans="1:6" ht="15" x14ac:dyDescent="0.25">
      <c r="A362"/>
      <c r="B362"/>
      <c r="C362"/>
      <c r="D362"/>
      <c r="E362"/>
      <c r="F362"/>
    </row>
    <row r="363" spans="1:6" ht="15" x14ac:dyDescent="0.25">
      <c r="A363"/>
      <c r="B363"/>
      <c r="C363"/>
      <c r="D363"/>
      <c r="E363"/>
      <c r="F363"/>
    </row>
    <row r="364" spans="1:6" ht="15" x14ac:dyDescent="0.25">
      <c r="A364"/>
      <c r="B364"/>
      <c r="C364"/>
      <c r="D364"/>
      <c r="E364"/>
      <c r="F364"/>
    </row>
    <row r="365" spans="1:6" ht="15" x14ac:dyDescent="0.25">
      <c r="A365"/>
      <c r="B365"/>
      <c r="C365"/>
      <c r="D365"/>
      <c r="E365"/>
      <c r="F365"/>
    </row>
    <row r="366" spans="1:6" ht="15" x14ac:dyDescent="0.25">
      <c r="A366"/>
      <c r="B366"/>
      <c r="C366"/>
      <c r="D366"/>
      <c r="E366"/>
      <c r="F366"/>
    </row>
    <row r="367" spans="1:6" ht="15" x14ac:dyDescent="0.25">
      <c r="A367"/>
      <c r="B367"/>
      <c r="C367"/>
      <c r="D367"/>
      <c r="E367"/>
      <c r="F367"/>
    </row>
    <row r="368" spans="1:6" ht="15" x14ac:dyDescent="0.25">
      <c r="A368"/>
      <c r="B368"/>
      <c r="C368"/>
      <c r="D368"/>
      <c r="E368"/>
      <c r="F368"/>
    </row>
    <row r="369" spans="1:6" ht="15" x14ac:dyDescent="0.25">
      <c r="A369"/>
      <c r="B369"/>
      <c r="C369"/>
      <c r="D369"/>
      <c r="E369"/>
      <c r="F369"/>
    </row>
    <row r="370" spans="1:6" ht="15" x14ac:dyDescent="0.25">
      <c r="A370"/>
      <c r="B370"/>
      <c r="C370"/>
      <c r="D370"/>
      <c r="E370"/>
      <c r="F370"/>
    </row>
    <row r="371" spans="1:6" ht="15" x14ac:dyDescent="0.25">
      <c r="A371"/>
      <c r="B371"/>
      <c r="C371"/>
      <c r="D371"/>
      <c r="E371"/>
      <c r="F371"/>
    </row>
    <row r="372" spans="1:6" ht="15" x14ac:dyDescent="0.25">
      <c r="A372"/>
      <c r="B372"/>
      <c r="C372"/>
      <c r="D372"/>
      <c r="E372"/>
      <c r="F372"/>
    </row>
    <row r="373" spans="1:6" ht="15" x14ac:dyDescent="0.25">
      <c r="A373"/>
      <c r="B373"/>
      <c r="C373"/>
      <c r="D373"/>
      <c r="E373"/>
      <c r="F373"/>
    </row>
    <row r="374" spans="1:6" ht="15" x14ac:dyDescent="0.25">
      <c r="A374"/>
      <c r="B374"/>
      <c r="C374"/>
      <c r="D374"/>
      <c r="E374"/>
      <c r="F374"/>
    </row>
    <row r="375" spans="1:6" ht="15" x14ac:dyDescent="0.25">
      <c r="A375"/>
      <c r="B375"/>
      <c r="C375"/>
      <c r="D375"/>
      <c r="E375"/>
      <c r="F375"/>
    </row>
    <row r="376" spans="1:6" ht="15" x14ac:dyDescent="0.25">
      <c r="A376"/>
      <c r="B376"/>
      <c r="C376"/>
      <c r="D376"/>
      <c r="E376"/>
      <c r="F376"/>
    </row>
    <row r="377" spans="1:6" ht="15" x14ac:dyDescent="0.25">
      <c r="A377"/>
      <c r="B377"/>
      <c r="C377"/>
      <c r="D377"/>
      <c r="E377"/>
      <c r="F377"/>
    </row>
    <row r="378" spans="1:6" ht="15" x14ac:dyDescent="0.25">
      <c r="A378"/>
      <c r="B378"/>
      <c r="C378"/>
      <c r="D378"/>
      <c r="E378"/>
      <c r="F378"/>
    </row>
    <row r="379" spans="1:6" ht="15" x14ac:dyDescent="0.25">
      <c r="A379"/>
      <c r="B379"/>
      <c r="C379"/>
      <c r="D379"/>
      <c r="E379"/>
      <c r="F379"/>
    </row>
    <row r="380" spans="1:6" ht="15" x14ac:dyDescent="0.25">
      <c r="A380"/>
      <c r="B380"/>
      <c r="C380"/>
      <c r="D380"/>
      <c r="E380"/>
      <c r="F380"/>
    </row>
    <row r="381" spans="1:6" ht="15" x14ac:dyDescent="0.25">
      <c r="A381"/>
      <c r="B381"/>
      <c r="C381"/>
      <c r="D381"/>
      <c r="E381"/>
      <c r="F381"/>
    </row>
    <row r="382" spans="1:6" ht="15" x14ac:dyDescent="0.25">
      <c r="A382"/>
      <c r="B382"/>
      <c r="C382"/>
      <c r="D382"/>
      <c r="E382"/>
      <c r="F382"/>
    </row>
    <row r="383" spans="1:6" ht="15" x14ac:dyDescent="0.25">
      <c r="A383"/>
      <c r="B383"/>
      <c r="C383"/>
      <c r="D383"/>
      <c r="E383"/>
      <c r="F383"/>
    </row>
    <row r="384" spans="1:6" ht="15" x14ac:dyDescent="0.25">
      <c r="A384"/>
      <c r="B384"/>
      <c r="C384"/>
      <c r="D384"/>
      <c r="E384"/>
      <c r="F384"/>
    </row>
    <row r="385" spans="1:6" ht="15" x14ac:dyDescent="0.25">
      <c r="A385"/>
      <c r="B385"/>
      <c r="C385"/>
      <c r="D385"/>
      <c r="E385"/>
      <c r="F385"/>
    </row>
    <row r="386" spans="1:6" ht="15" x14ac:dyDescent="0.25">
      <c r="A386"/>
      <c r="B386"/>
      <c r="C386"/>
      <c r="D386"/>
      <c r="E386"/>
      <c r="F386"/>
    </row>
    <row r="387" spans="1:6" ht="15" x14ac:dyDescent="0.25">
      <c r="A387"/>
      <c r="B387"/>
      <c r="C387"/>
      <c r="D387"/>
      <c r="E387"/>
      <c r="F387"/>
    </row>
    <row r="388" spans="1:6" ht="15" x14ac:dyDescent="0.25">
      <c r="A388"/>
      <c r="B388"/>
      <c r="C388"/>
      <c r="D388"/>
      <c r="E388"/>
      <c r="F388"/>
    </row>
    <row r="389" spans="1:6" ht="15" x14ac:dyDescent="0.25">
      <c r="A389"/>
      <c r="B389"/>
      <c r="C389"/>
      <c r="D389"/>
      <c r="E389"/>
      <c r="F389"/>
    </row>
    <row r="390" spans="1:6" ht="15" x14ac:dyDescent="0.25">
      <c r="A390"/>
      <c r="B390"/>
      <c r="C390"/>
      <c r="D390"/>
      <c r="E390"/>
      <c r="F390"/>
    </row>
    <row r="391" spans="1:6" ht="15" x14ac:dyDescent="0.25">
      <c r="A391"/>
      <c r="B391"/>
      <c r="C391"/>
      <c r="D391"/>
      <c r="E391"/>
      <c r="F391"/>
    </row>
    <row r="392" spans="1:6" ht="15" x14ac:dyDescent="0.25">
      <c r="A392"/>
      <c r="B392"/>
      <c r="C392"/>
      <c r="D392"/>
      <c r="E392"/>
      <c r="F392"/>
    </row>
    <row r="393" spans="1:6" ht="15" x14ac:dyDescent="0.25">
      <c r="A393"/>
      <c r="B393"/>
      <c r="C393"/>
      <c r="D393"/>
      <c r="E393"/>
      <c r="F393"/>
    </row>
    <row r="394" spans="1:6" ht="15" x14ac:dyDescent="0.25">
      <c r="A394"/>
      <c r="B394"/>
      <c r="C394"/>
      <c r="D394"/>
      <c r="E394"/>
      <c r="F394"/>
    </row>
    <row r="395" spans="1:6" ht="15" x14ac:dyDescent="0.25">
      <c r="A395"/>
      <c r="B395"/>
      <c r="C395"/>
      <c r="D395"/>
      <c r="E395"/>
      <c r="F395"/>
    </row>
    <row r="396" spans="1:6" ht="15" x14ac:dyDescent="0.25">
      <c r="A396"/>
      <c r="B396"/>
      <c r="C396"/>
      <c r="D396"/>
      <c r="E396"/>
      <c r="F396"/>
    </row>
    <row r="397" spans="1:6" ht="15" x14ac:dyDescent="0.25">
      <c r="A397"/>
      <c r="B397"/>
      <c r="C397"/>
      <c r="D397"/>
      <c r="E397"/>
      <c r="F397"/>
    </row>
    <row r="398" spans="1:6" ht="15" x14ac:dyDescent="0.25">
      <c r="A398"/>
      <c r="B398"/>
      <c r="C398"/>
      <c r="D398"/>
      <c r="E398"/>
      <c r="F398"/>
    </row>
    <row r="399" spans="1:6" ht="15" x14ac:dyDescent="0.25">
      <c r="A399"/>
      <c r="B399"/>
      <c r="C399"/>
      <c r="D399"/>
      <c r="E399"/>
      <c r="F399"/>
    </row>
    <row r="400" spans="1:6" ht="15" x14ac:dyDescent="0.25">
      <c r="A400"/>
      <c r="B400"/>
      <c r="C400"/>
      <c r="D400"/>
      <c r="E400"/>
      <c r="F400"/>
    </row>
    <row r="401" spans="1:6" ht="15" x14ac:dyDescent="0.25">
      <c r="A401"/>
      <c r="B401"/>
      <c r="C401"/>
      <c r="D401"/>
      <c r="E401"/>
      <c r="F401"/>
    </row>
    <row r="402" spans="1:6" ht="15" x14ac:dyDescent="0.25">
      <c r="A402"/>
      <c r="B402"/>
      <c r="C402"/>
      <c r="D402"/>
      <c r="E402"/>
      <c r="F402"/>
    </row>
    <row r="403" spans="1:6" ht="15" x14ac:dyDescent="0.25">
      <c r="A403"/>
      <c r="B403"/>
      <c r="C403"/>
      <c r="D403"/>
      <c r="E403"/>
      <c r="F403"/>
    </row>
    <row r="404" spans="1:6" ht="15" x14ac:dyDescent="0.25">
      <c r="A404"/>
      <c r="B404"/>
      <c r="C404"/>
      <c r="D404"/>
      <c r="E404"/>
      <c r="F404"/>
    </row>
    <row r="405" spans="1:6" ht="15" x14ac:dyDescent="0.25">
      <c r="A405"/>
      <c r="B405"/>
      <c r="C405"/>
      <c r="D405"/>
      <c r="E405"/>
      <c r="F405"/>
    </row>
    <row r="406" spans="1:6" ht="15" x14ac:dyDescent="0.25">
      <c r="A406"/>
      <c r="B406"/>
      <c r="C406"/>
      <c r="D406"/>
      <c r="E406"/>
      <c r="F406"/>
    </row>
    <row r="407" spans="1:6" ht="15" x14ac:dyDescent="0.25">
      <c r="A407"/>
      <c r="B407"/>
      <c r="C407"/>
      <c r="D407"/>
      <c r="E407"/>
      <c r="F407"/>
    </row>
    <row r="408" spans="1:6" ht="15" x14ac:dyDescent="0.25">
      <c r="A408"/>
      <c r="B408"/>
      <c r="C408"/>
      <c r="D408"/>
      <c r="E408"/>
      <c r="F408"/>
    </row>
    <row r="409" spans="1:6" ht="15" x14ac:dyDescent="0.25">
      <c r="A409"/>
      <c r="B409"/>
      <c r="C409"/>
      <c r="D409"/>
      <c r="E409"/>
      <c r="F409"/>
    </row>
    <row r="410" spans="1:6" ht="15" x14ac:dyDescent="0.25">
      <c r="A410"/>
      <c r="B410"/>
      <c r="C410"/>
      <c r="D410"/>
      <c r="E410"/>
      <c r="F410"/>
    </row>
    <row r="411" spans="1:6" ht="15" x14ac:dyDescent="0.25">
      <c r="A411"/>
      <c r="B411"/>
      <c r="C411"/>
      <c r="D411"/>
      <c r="E411"/>
      <c r="F411"/>
    </row>
    <row r="412" spans="1:6" ht="15" x14ac:dyDescent="0.25">
      <c r="A412"/>
      <c r="B412"/>
      <c r="C412"/>
      <c r="D412"/>
      <c r="E412"/>
      <c r="F412"/>
    </row>
    <row r="413" spans="1:6" ht="15" x14ac:dyDescent="0.25">
      <c r="A413"/>
      <c r="B413"/>
      <c r="C413"/>
      <c r="D413"/>
      <c r="E413"/>
      <c r="F413"/>
    </row>
    <row r="414" spans="1:6" ht="15" x14ac:dyDescent="0.25">
      <c r="A414"/>
      <c r="B414"/>
      <c r="C414"/>
      <c r="D414"/>
      <c r="E414"/>
      <c r="F414"/>
    </row>
    <row r="415" spans="1:6" ht="15" x14ac:dyDescent="0.25">
      <c r="A415"/>
      <c r="B415"/>
      <c r="C415"/>
      <c r="D415"/>
      <c r="E415"/>
      <c r="F415"/>
    </row>
    <row r="416" spans="1:6" ht="15" x14ac:dyDescent="0.25">
      <c r="A416"/>
      <c r="B416"/>
      <c r="C416"/>
      <c r="D416"/>
      <c r="E416"/>
      <c r="F416"/>
    </row>
    <row r="417" spans="1:6" ht="15" x14ac:dyDescent="0.25">
      <c r="A417"/>
      <c r="B417"/>
      <c r="C417"/>
      <c r="D417"/>
      <c r="E417"/>
      <c r="F417"/>
    </row>
    <row r="418" spans="1:6" ht="15" x14ac:dyDescent="0.25">
      <c r="A418"/>
      <c r="B418"/>
      <c r="C418"/>
      <c r="D418"/>
      <c r="E418"/>
      <c r="F418"/>
    </row>
    <row r="419" spans="1:6" ht="15" x14ac:dyDescent="0.25">
      <c r="A419"/>
      <c r="B419"/>
      <c r="C419"/>
      <c r="D419"/>
      <c r="E419"/>
      <c r="F419"/>
    </row>
    <row r="420" spans="1:6" ht="15" x14ac:dyDescent="0.25">
      <c r="A420"/>
      <c r="B420"/>
      <c r="C420"/>
      <c r="D420"/>
      <c r="E420"/>
      <c r="F420"/>
    </row>
    <row r="421" spans="1:6" ht="15" x14ac:dyDescent="0.25">
      <c r="A421"/>
      <c r="B421"/>
      <c r="C421"/>
      <c r="D421"/>
      <c r="E421"/>
      <c r="F421"/>
    </row>
    <row r="422" spans="1:6" ht="15" x14ac:dyDescent="0.25">
      <c r="A422"/>
      <c r="B422"/>
      <c r="C422"/>
      <c r="D422"/>
      <c r="E422"/>
      <c r="F422"/>
    </row>
    <row r="423" spans="1:6" ht="15" x14ac:dyDescent="0.25">
      <c r="A423"/>
      <c r="B423"/>
      <c r="C423"/>
      <c r="D423"/>
      <c r="E423"/>
      <c r="F423"/>
    </row>
    <row r="424" spans="1:6" ht="15" x14ac:dyDescent="0.25">
      <c r="A424"/>
      <c r="B424"/>
      <c r="C424"/>
      <c r="D424"/>
      <c r="E424"/>
      <c r="F424"/>
    </row>
    <row r="425" spans="1:6" ht="15" x14ac:dyDescent="0.25">
      <c r="A425"/>
      <c r="B425"/>
      <c r="C425"/>
      <c r="D425"/>
      <c r="E425"/>
      <c r="F425"/>
    </row>
    <row r="426" spans="1:6" ht="15" x14ac:dyDescent="0.25">
      <c r="A426"/>
      <c r="B426"/>
      <c r="C426"/>
      <c r="D426"/>
      <c r="E426"/>
      <c r="F426"/>
    </row>
    <row r="427" spans="1:6" ht="15" x14ac:dyDescent="0.25">
      <c r="A427"/>
      <c r="B427"/>
      <c r="C427"/>
      <c r="D427"/>
      <c r="E427"/>
      <c r="F427"/>
    </row>
    <row r="428" spans="1:6" ht="15" x14ac:dyDescent="0.25">
      <c r="A428"/>
      <c r="B428"/>
      <c r="C428"/>
      <c r="D428"/>
      <c r="E428"/>
      <c r="F428"/>
    </row>
    <row r="429" spans="1:6" ht="15" x14ac:dyDescent="0.25">
      <c r="A429"/>
      <c r="B429"/>
      <c r="C429"/>
      <c r="D429"/>
      <c r="E429"/>
      <c r="F429"/>
    </row>
    <row r="430" spans="1:6" ht="15" x14ac:dyDescent="0.25">
      <c r="A430"/>
      <c r="B430"/>
      <c r="C430"/>
      <c r="D430"/>
      <c r="E430"/>
      <c r="F430"/>
    </row>
    <row r="431" spans="1:6" ht="15" x14ac:dyDescent="0.25">
      <c r="A431"/>
      <c r="B431"/>
      <c r="C431"/>
      <c r="D431"/>
      <c r="E431"/>
      <c r="F431"/>
    </row>
    <row r="432" spans="1:6" ht="15" x14ac:dyDescent="0.25">
      <c r="A432"/>
      <c r="B432"/>
      <c r="C432"/>
      <c r="D432"/>
      <c r="E432"/>
      <c r="F432"/>
    </row>
    <row r="433" spans="1:6" ht="15" x14ac:dyDescent="0.25">
      <c r="A433"/>
      <c r="B433"/>
      <c r="C433"/>
      <c r="D433"/>
      <c r="E433"/>
      <c r="F433"/>
    </row>
    <row r="434" spans="1:6" ht="15" x14ac:dyDescent="0.25">
      <c r="A434"/>
      <c r="B434"/>
      <c r="C434"/>
      <c r="D434"/>
      <c r="E434"/>
      <c r="F434"/>
    </row>
    <row r="435" spans="1:6" ht="15" x14ac:dyDescent="0.25">
      <c r="A435"/>
      <c r="B435"/>
      <c r="C435"/>
      <c r="D435"/>
      <c r="E435"/>
      <c r="F435"/>
    </row>
    <row r="436" spans="1:6" ht="15" x14ac:dyDescent="0.25">
      <c r="A436"/>
      <c r="B436"/>
      <c r="C436"/>
      <c r="D436"/>
      <c r="E436"/>
      <c r="F436"/>
    </row>
    <row r="437" spans="1:6" ht="15" x14ac:dyDescent="0.25">
      <c r="A437"/>
      <c r="B437"/>
      <c r="C437"/>
      <c r="D437"/>
      <c r="E437"/>
      <c r="F437"/>
    </row>
    <row r="438" spans="1:6" ht="15" x14ac:dyDescent="0.25">
      <c r="A438"/>
      <c r="B438"/>
      <c r="C438"/>
      <c r="D438"/>
      <c r="E438"/>
      <c r="F438"/>
    </row>
    <row r="439" spans="1:6" ht="15" x14ac:dyDescent="0.25">
      <c r="A439"/>
      <c r="B439"/>
      <c r="C439"/>
      <c r="D439"/>
      <c r="E439"/>
      <c r="F439"/>
    </row>
    <row r="440" spans="1:6" ht="15" x14ac:dyDescent="0.25">
      <c r="A440"/>
      <c r="B440"/>
      <c r="C440"/>
      <c r="D440"/>
      <c r="E440"/>
      <c r="F440"/>
    </row>
    <row r="441" spans="1:6" ht="15" x14ac:dyDescent="0.25">
      <c r="A441"/>
      <c r="B441"/>
      <c r="C441"/>
      <c r="D441"/>
      <c r="E441"/>
      <c r="F441"/>
    </row>
    <row r="442" spans="1:6" ht="15" x14ac:dyDescent="0.25">
      <c r="A442"/>
      <c r="B442"/>
      <c r="C442"/>
      <c r="D442"/>
      <c r="E442"/>
      <c r="F442"/>
    </row>
    <row r="443" spans="1:6" ht="15" x14ac:dyDescent="0.25">
      <c r="A443"/>
      <c r="B443"/>
      <c r="C443"/>
      <c r="D443"/>
      <c r="E443"/>
      <c r="F443"/>
    </row>
    <row r="444" spans="1:6" ht="15" x14ac:dyDescent="0.25">
      <c r="A444"/>
      <c r="B444"/>
      <c r="C444"/>
      <c r="D444"/>
      <c r="E444"/>
      <c r="F444"/>
    </row>
    <row r="445" spans="1:6" ht="15" x14ac:dyDescent="0.25">
      <c r="A445"/>
      <c r="B445"/>
      <c r="C445"/>
      <c r="D445"/>
      <c r="E445"/>
      <c r="F445"/>
    </row>
    <row r="446" spans="1:6" ht="15" x14ac:dyDescent="0.25">
      <c r="A446"/>
      <c r="B446"/>
      <c r="C446"/>
      <c r="D446"/>
      <c r="E446"/>
      <c r="F446"/>
    </row>
    <row r="447" spans="1:6" ht="15" x14ac:dyDescent="0.25">
      <c r="A447"/>
      <c r="B447"/>
      <c r="C447"/>
      <c r="D447"/>
      <c r="E447"/>
      <c r="F447"/>
    </row>
    <row r="448" spans="1:6" ht="15" x14ac:dyDescent="0.25">
      <c r="A448"/>
      <c r="B448"/>
      <c r="C448"/>
      <c r="D448"/>
      <c r="E448"/>
      <c r="F448"/>
    </row>
    <row r="449" spans="1:6" ht="15" x14ac:dyDescent="0.25">
      <c r="A449"/>
      <c r="B449"/>
      <c r="C449"/>
      <c r="D449"/>
      <c r="E449"/>
      <c r="F449"/>
    </row>
    <row r="450" spans="1:6" ht="15" x14ac:dyDescent="0.25">
      <c r="A450"/>
      <c r="B450"/>
      <c r="C450"/>
      <c r="D450"/>
      <c r="E450"/>
      <c r="F450"/>
    </row>
    <row r="451" spans="1:6" ht="15" x14ac:dyDescent="0.25">
      <c r="A451"/>
      <c r="B451"/>
      <c r="C451"/>
      <c r="D451"/>
      <c r="E451"/>
      <c r="F451"/>
    </row>
    <row r="452" spans="1:6" ht="15" x14ac:dyDescent="0.25">
      <c r="A452"/>
      <c r="B452"/>
      <c r="C452"/>
      <c r="D452"/>
      <c r="E452"/>
    </row>
    <row r="453" spans="1:6" ht="15" x14ac:dyDescent="0.25">
      <c r="A453"/>
      <c r="B453"/>
      <c r="C453"/>
      <c r="D453"/>
      <c r="E453"/>
    </row>
    <row r="454" spans="1:6" ht="15" x14ac:dyDescent="0.25">
      <c r="A454"/>
      <c r="B454"/>
      <c r="C454"/>
      <c r="D454"/>
      <c r="E454"/>
    </row>
    <row r="455" spans="1:6" ht="15" x14ac:dyDescent="0.25">
      <c r="A455"/>
      <c r="B455"/>
      <c r="C455"/>
      <c r="D455"/>
      <c r="E455"/>
    </row>
    <row r="456" spans="1:6" ht="15" x14ac:dyDescent="0.25">
      <c r="A456"/>
      <c r="B456"/>
      <c r="C456"/>
      <c r="D456"/>
      <c r="E456"/>
    </row>
    <row r="457" spans="1:6" ht="15" x14ac:dyDescent="0.25">
      <c r="A457"/>
      <c r="B457"/>
      <c r="C457"/>
      <c r="D457"/>
      <c r="E457"/>
    </row>
    <row r="458" spans="1:6" ht="15" x14ac:dyDescent="0.25">
      <c r="A458"/>
      <c r="B458"/>
      <c r="C458"/>
      <c r="D458"/>
      <c r="E458"/>
    </row>
    <row r="459" spans="1:6" ht="15" x14ac:dyDescent="0.25">
      <c r="A459"/>
      <c r="B459"/>
      <c r="C459"/>
      <c r="D459"/>
      <c r="E459"/>
    </row>
    <row r="460" spans="1:6" ht="15" x14ac:dyDescent="0.25">
      <c r="A460"/>
      <c r="B460"/>
      <c r="C460"/>
      <c r="D460"/>
      <c r="E460"/>
    </row>
    <row r="461" spans="1:6" ht="15" x14ac:dyDescent="0.25">
      <c r="A461"/>
      <c r="B461"/>
      <c r="C461"/>
      <c r="D461"/>
      <c r="E461"/>
    </row>
    <row r="462" spans="1:6" ht="15" x14ac:dyDescent="0.25">
      <c r="A462"/>
      <c r="B462"/>
      <c r="C462"/>
      <c r="D462"/>
      <c r="E462"/>
    </row>
    <row r="463" spans="1:6" ht="15" x14ac:dyDescent="0.25">
      <c r="A463"/>
      <c r="B463"/>
      <c r="C463"/>
      <c r="D463"/>
      <c r="E463"/>
    </row>
    <row r="464" spans="1:6" ht="15" x14ac:dyDescent="0.25">
      <c r="A464"/>
      <c r="B464"/>
      <c r="C464"/>
      <c r="D464"/>
      <c r="E464"/>
    </row>
    <row r="465" spans="1:5" ht="15" x14ac:dyDescent="0.25">
      <c r="A465"/>
      <c r="B465"/>
      <c r="C465"/>
      <c r="D465"/>
      <c r="E465"/>
    </row>
    <row r="466" spans="1:5" ht="15" x14ac:dyDescent="0.25">
      <c r="A466"/>
      <c r="B466"/>
      <c r="C466"/>
      <c r="D466"/>
      <c r="E466"/>
    </row>
    <row r="467" spans="1:5" ht="15" x14ac:dyDescent="0.25">
      <c r="A467"/>
      <c r="B467"/>
      <c r="C467"/>
      <c r="D467"/>
      <c r="E467"/>
    </row>
    <row r="468" spans="1:5" ht="15" x14ac:dyDescent="0.25">
      <c r="A468"/>
      <c r="B468"/>
      <c r="C468"/>
      <c r="D468"/>
      <c r="E468"/>
    </row>
    <row r="469" spans="1:5" ht="15" x14ac:dyDescent="0.25">
      <c r="A469"/>
      <c r="B469"/>
      <c r="C469"/>
      <c r="D469"/>
      <c r="E469"/>
    </row>
    <row r="470" spans="1:5" ht="15" x14ac:dyDescent="0.25">
      <c r="A470"/>
      <c r="B470"/>
      <c r="C470"/>
      <c r="D470"/>
      <c r="E470"/>
    </row>
    <row r="471" spans="1:5" ht="15" x14ac:dyDescent="0.25">
      <c r="A471"/>
      <c r="B471"/>
      <c r="C471"/>
      <c r="D471"/>
      <c r="E471"/>
    </row>
    <row r="472" spans="1:5" ht="15" x14ac:dyDescent="0.25">
      <c r="A472"/>
      <c r="B472"/>
      <c r="C472"/>
      <c r="D472"/>
      <c r="E472"/>
    </row>
    <row r="473" spans="1:5" ht="15" x14ac:dyDescent="0.25">
      <c r="A473"/>
      <c r="B473"/>
      <c r="C473"/>
      <c r="D473"/>
      <c r="E473"/>
    </row>
    <row r="474" spans="1:5" ht="15" x14ac:dyDescent="0.25">
      <c r="A474"/>
      <c r="B474"/>
      <c r="C474"/>
      <c r="D474"/>
      <c r="E474"/>
    </row>
    <row r="475" spans="1:5" ht="15" x14ac:dyDescent="0.25">
      <c r="A475"/>
      <c r="B475"/>
      <c r="C475"/>
      <c r="D475"/>
      <c r="E475"/>
    </row>
    <row r="476" spans="1:5" ht="15" x14ac:dyDescent="0.25">
      <c r="A476"/>
      <c r="B476"/>
      <c r="C476"/>
      <c r="D476"/>
      <c r="E476"/>
    </row>
    <row r="477" spans="1:5" ht="15" x14ac:dyDescent="0.25">
      <c r="A477"/>
      <c r="B477"/>
      <c r="C477"/>
      <c r="D477"/>
      <c r="E477"/>
    </row>
    <row r="478" spans="1:5" ht="15" x14ac:dyDescent="0.25">
      <c r="A478"/>
      <c r="B478"/>
      <c r="C478"/>
      <c r="D478"/>
      <c r="E478"/>
    </row>
    <row r="479" spans="1:5" ht="15" x14ac:dyDescent="0.25">
      <c r="A479"/>
      <c r="B479"/>
      <c r="C479"/>
      <c r="D479"/>
      <c r="E479"/>
    </row>
    <row r="480" spans="1:5" ht="15" x14ac:dyDescent="0.25">
      <c r="A480"/>
      <c r="B480"/>
      <c r="C480"/>
      <c r="D480"/>
      <c r="E480"/>
    </row>
  </sheetData>
  <pageMargins left="0.23622047244094491" right="0.23622047244094491" top="0.91145833333333337" bottom="0.74803149606299213" header="0.31496062992125984" footer="0.31496062992125984"/>
  <pageSetup paperSize="8" orientation="landscape" r:id="rId2"/>
  <headerFooter>
    <oddHeader>&amp;L&amp;G&amp;C&amp;"Arial,Bold"&amp;18 2017-2019 Funding Request Tracker&amp;"-,Regular"&amp;11
&amp;"Arial,Regular"&amp;14 2 September 2019&amp;R&amp;P</oddHeader>
  </headerFooter>
  <drawing r:id="rId3"/>
  <legacyDrawingHF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D24" sqref="D24"/>
    </sheetView>
  </sheetViews>
  <sheetFormatPr defaultRowHeight="15" x14ac:dyDescent="0.25"/>
  <cols>
    <col min="1" max="1" width="46.85546875" bestFit="1" customWidth="1"/>
    <col min="2" max="2" width="17" customWidth="1"/>
    <col min="3" max="3" width="37.5703125" bestFit="1" customWidth="1"/>
    <col min="4" max="4" width="21.5703125" customWidth="1"/>
  </cols>
  <sheetData>
    <row r="1" spans="1:4" x14ac:dyDescent="0.25">
      <c r="A1" t="s">
        <v>342</v>
      </c>
      <c r="B1" t="s">
        <v>42</v>
      </c>
      <c r="C1" t="s">
        <v>343</v>
      </c>
      <c r="D1" t="s">
        <v>344</v>
      </c>
    </row>
    <row r="2" spans="1:4" x14ac:dyDescent="0.25">
      <c r="A2" t="s">
        <v>1582</v>
      </c>
      <c r="B2" s="4" t="s">
        <v>64</v>
      </c>
      <c r="C2" t="s">
        <v>59</v>
      </c>
      <c r="D2" s="1">
        <v>42814</v>
      </c>
    </row>
    <row r="3" spans="1:4" x14ac:dyDescent="0.25">
      <c r="A3" t="s">
        <v>1583</v>
      </c>
      <c r="B3" s="4" t="s">
        <v>64</v>
      </c>
      <c r="C3" t="s">
        <v>69</v>
      </c>
      <c r="D3" s="1">
        <v>42878</v>
      </c>
    </row>
    <row r="4" spans="1:4" x14ac:dyDescent="0.25">
      <c r="A4" t="s">
        <v>1584</v>
      </c>
      <c r="B4" s="4" t="s">
        <v>64</v>
      </c>
      <c r="C4" t="s">
        <v>77</v>
      </c>
      <c r="D4" s="1">
        <v>42975</v>
      </c>
    </row>
    <row r="5" spans="1:4" x14ac:dyDescent="0.25">
      <c r="A5" t="s">
        <v>1585</v>
      </c>
      <c r="B5" s="4" t="s">
        <v>64</v>
      </c>
      <c r="C5" t="s">
        <v>80</v>
      </c>
      <c r="D5" s="1">
        <v>43138</v>
      </c>
    </row>
    <row r="6" spans="1:4" x14ac:dyDescent="0.25">
      <c r="A6" t="s">
        <v>1586</v>
      </c>
      <c r="B6" s="4" t="s">
        <v>64</v>
      </c>
      <c r="C6" t="s">
        <v>72</v>
      </c>
      <c r="D6" s="1">
        <v>43220</v>
      </c>
    </row>
    <row r="7" spans="1:4" x14ac:dyDescent="0.25">
      <c r="A7" t="s">
        <v>1587</v>
      </c>
      <c r="B7" s="4" t="s">
        <v>64</v>
      </c>
      <c r="C7" t="s">
        <v>109</v>
      </c>
      <c r="D7" s="1">
        <v>43318</v>
      </c>
    </row>
    <row r="8" spans="1:4" x14ac:dyDescent="0.25">
      <c r="A8" t="s">
        <v>1588</v>
      </c>
      <c r="B8" s="4" t="s">
        <v>64</v>
      </c>
      <c r="C8" t="s">
        <v>154</v>
      </c>
      <c r="D8" s="1">
        <v>42736</v>
      </c>
    </row>
    <row r="9" spans="1:4" s="36" customFormat="1" x14ac:dyDescent="0.25">
      <c r="A9" s="33" t="s">
        <v>1589</v>
      </c>
      <c r="B9" s="34" t="s">
        <v>64</v>
      </c>
      <c r="C9" s="33" t="s">
        <v>1603</v>
      </c>
      <c r="D9" s="35">
        <v>43495</v>
      </c>
    </row>
    <row r="10" spans="1:4" x14ac:dyDescent="0.25">
      <c r="A10" t="s">
        <v>1590</v>
      </c>
      <c r="B10" s="4" t="s">
        <v>64</v>
      </c>
      <c r="C10" t="s">
        <v>1604</v>
      </c>
      <c r="D10" s="1">
        <v>43585</v>
      </c>
    </row>
    <row r="11" spans="1:4" x14ac:dyDescent="0.25">
      <c r="A11" t="s">
        <v>1591</v>
      </c>
      <c r="B11" s="4" t="s">
        <v>64</v>
      </c>
      <c r="C11" t="s">
        <v>1592</v>
      </c>
      <c r="D11" s="1"/>
    </row>
    <row r="12" spans="1:4" x14ac:dyDescent="0.25">
      <c r="A12" t="s">
        <v>1593</v>
      </c>
      <c r="B12" s="4" t="s">
        <v>64</v>
      </c>
      <c r="C12" t="s">
        <v>1594</v>
      </c>
      <c r="D12" s="1"/>
    </row>
  </sheetData>
  <sheetProtection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9"/>
  <sheetViews>
    <sheetView topLeftCell="B94" workbookViewId="0">
      <selection activeCell="I119" sqref="I119"/>
    </sheetView>
  </sheetViews>
  <sheetFormatPr defaultRowHeight="15" x14ac:dyDescent="0.25"/>
  <cols>
    <col min="1" max="1" width="31.140625" customWidth="1"/>
    <col min="2" max="2" width="20" bestFit="1" customWidth="1"/>
    <col min="3" max="3" width="47.5703125" bestFit="1" customWidth="1"/>
    <col min="4" max="4" width="11.140625" bestFit="1" customWidth="1"/>
    <col min="5" max="5" width="20.85546875" bestFit="1" customWidth="1"/>
    <col min="6" max="6" width="24.85546875" bestFit="1" customWidth="1"/>
    <col min="7" max="7" width="15" bestFit="1" customWidth="1"/>
    <col min="8" max="8" width="6.85546875" bestFit="1" customWidth="1"/>
    <col min="9" max="9" width="15" bestFit="1" customWidth="1"/>
    <col min="10" max="10" width="26.140625" bestFit="1" customWidth="1"/>
    <col min="11" max="11" width="21.42578125" bestFit="1" customWidth="1"/>
    <col min="12" max="12" width="34.28515625" bestFit="1" customWidth="1"/>
    <col min="13" max="13" width="23.140625" bestFit="1" customWidth="1"/>
    <col min="14" max="22" width="8.85546875" bestFit="1" customWidth="1"/>
    <col min="23" max="29" width="9.85546875" bestFit="1" customWidth="1"/>
    <col min="30" max="30" width="20" bestFit="1" customWidth="1"/>
    <col min="31" max="31" width="34.7109375" bestFit="1" customWidth="1"/>
    <col min="32" max="32" width="11.140625" bestFit="1" customWidth="1"/>
    <col min="33" max="33" width="20.85546875" bestFit="1" customWidth="1"/>
    <col min="34" max="34" width="24.85546875" bestFit="1" customWidth="1"/>
    <col min="35" max="35" width="15" bestFit="1" customWidth="1"/>
    <col min="36" max="36" width="6.85546875" bestFit="1" customWidth="1"/>
    <col min="37" max="37" width="15" bestFit="1" customWidth="1"/>
    <col min="38" max="38" width="26.140625" bestFit="1" customWidth="1"/>
    <col min="39" max="39" width="21.42578125" bestFit="1" customWidth="1"/>
    <col min="40" max="40" width="34.28515625" bestFit="1" customWidth="1"/>
    <col min="41" max="41" width="22.7109375" bestFit="1" customWidth="1"/>
    <col min="42" max="42" width="22.85546875" bestFit="1" customWidth="1"/>
    <col min="43" max="43" width="26.42578125" bestFit="1" customWidth="1"/>
    <col min="44" max="44" width="22.42578125" bestFit="1" customWidth="1"/>
    <col min="45" max="45" width="25.5703125" bestFit="1" customWidth="1"/>
    <col min="46" max="46" width="25.85546875" bestFit="1" customWidth="1"/>
    <col min="47" max="47" width="28.85546875" bestFit="1" customWidth="1"/>
    <col min="48" max="48" width="31.5703125" bestFit="1" customWidth="1"/>
    <col min="49" max="49" width="15.7109375" bestFit="1" customWidth="1"/>
    <col min="50" max="50" width="26.7109375" bestFit="1" customWidth="1"/>
    <col min="51" max="51" width="26.85546875" bestFit="1" customWidth="1"/>
    <col min="52" max="52" width="30.42578125" bestFit="1" customWidth="1"/>
    <col min="53" max="53" width="26.42578125" bestFit="1" customWidth="1"/>
    <col min="54" max="54" width="29.5703125" bestFit="1" customWidth="1"/>
    <col min="55" max="55" width="30.28515625" bestFit="1" customWidth="1"/>
    <col min="56" max="56" width="32.85546875" bestFit="1" customWidth="1"/>
    <col min="57" max="57" width="35.5703125" bestFit="1" customWidth="1"/>
  </cols>
  <sheetData>
    <row r="1" spans="1:13" x14ac:dyDescent="0.25">
      <c r="A1" s="3" t="s">
        <v>41</v>
      </c>
      <c r="B1" s="3" t="s">
        <v>197</v>
      </c>
      <c r="C1" s="3" t="s">
        <v>198</v>
      </c>
      <c r="D1" s="3" t="s">
        <v>43</v>
      </c>
      <c r="E1" s="3" t="s">
        <v>199</v>
      </c>
      <c r="F1" s="3" t="s">
        <v>200</v>
      </c>
      <c r="G1" s="3" t="s">
        <v>201</v>
      </c>
      <c r="H1" s="3" t="s">
        <v>202</v>
      </c>
      <c r="I1" s="3" t="s">
        <v>93</v>
      </c>
      <c r="J1" s="3" t="s">
        <v>203</v>
      </c>
      <c r="K1" s="3" t="s">
        <v>204</v>
      </c>
      <c r="L1" s="3" t="s">
        <v>205</v>
      </c>
      <c r="M1" s="3" t="s">
        <v>373</v>
      </c>
    </row>
    <row r="2" spans="1:13" x14ac:dyDescent="0.25">
      <c r="A2" s="3" t="s">
        <v>63</v>
      </c>
      <c r="B2" s="3" t="s">
        <v>64</v>
      </c>
      <c r="C2" s="3" t="s">
        <v>206</v>
      </c>
      <c r="D2" s="3" t="s">
        <v>65</v>
      </c>
      <c r="E2" s="3" t="s">
        <v>207</v>
      </c>
      <c r="F2" s="3" t="s">
        <v>208</v>
      </c>
      <c r="G2" s="3" t="s">
        <v>209</v>
      </c>
      <c r="H2" s="3" t="s">
        <v>61</v>
      </c>
      <c r="I2" s="3" t="s">
        <v>62</v>
      </c>
      <c r="J2" s="3" t="s">
        <v>62</v>
      </c>
      <c r="K2" s="3" t="s">
        <v>210</v>
      </c>
      <c r="L2" s="3">
        <v>0</v>
      </c>
      <c r="M2" s="3" t="s">
        <v>341</v>
      </c>
    </row>
    <row r="3" spans="1:13" x14ac:dyDescent="0.25">
      <c r="A3" s="3" t="s">
        <v>73</v>
      </c>
      <c r="B3" s="3" t="s">
        <v>64</v>
      </c>
      <c r="C3" s="3" t="s">
        <v>211</v>
      </c>
      <c r="D3" s="3" t="s">
        <v>65</v>
      </c>
      <c r="E3" s="3" t="s">
        <v>212</v>
      </c>
      <c r="F3" s="3" t="s">
        <v>213</v>
      </c>
      <c r="G3" s="3" t="s">
        <v>214</v>
      </c>
      <c r="H3" s="3" t="s">
        <v>62</v>
      </c>
      <c r="I3" s="3" t="s">
        <v>62</v>
      </c>
      <c r="J3" s="3" t="s">
        <v>62</v>
      </c>
      <c r="K3" s="3" t="s">
        <v>215</v>
      </c>
      <c r="L3" s="3" t="s">
        <v>216</v>
      </c>
      <c r="M3" s="3" t="s">
        <v>341</v>
      </c>
    </row>
    <row r="4" spans="1:13" x14ac:dyDescent="0.25">
      <c r="A4" s="3" t="s">
        <v>74</v>
      </c>
      <c r="B4" s="3" t="s">
        <v>64</v>
      </c>
      <c r="C4" s="3" t="s">
        <v>217</v>
      </c>
      <c r="D4" s="3" t="s">
        <v>65</v>
      </c>
      <c r="E4" s="3" t="s">
        <v>218</v>
      </c>
      <c r="F4" s="3" t="s">
        <v>213</v>
      </c>
      <c r="G4" s="3" t="s">
        <v>214</v>
      </c>
      <c r="H4" s="3" t="s">
        <v>62</v>
      </c>
      <c r="I4" s="3" t="s">
        <v>62</v>
      </c>
      <c r="J4" s="3" t="s">
        <v>62</v>
      </c>
      <c r="K4" s="3" t="s">
        <v>219</v>
      </c>
      <c r="L4" s="3" t="s">
        <v>216</v>
      </c>
      <c r="M4" s="3" t="s">
        <v>341</v>
      </c>
    </row>
    <row r="5" spans="1:13" x14ac:dyDescent="0.25">
      <c r="A5" s="3" t="s">
        <v>78</v>
      </c>
      <c r="B5" s="3" t="s">
        <v>64</v>
      </c>
      <c r="C5" s="3" t="s">
        <v>220</v>
      </c>
      <c r="D5" s="3" t="s">
        <v>65</v>
      </c>
      <c r="E5" s="3" t="s">
        <v>221</v>
      </c>
      <c r="F5" s="3" t="s">
        <v>208</v>
      </c>
      <c r="G5" s="3" t="s">
        <v>214</v>
      </c>
      <c r="H5" s="3" t="s">
        <v>62</v>
      </c>
      <c r="I5" s="3" t="s">
        <v>62</v>
      </c>
      <c r="J5" s="3" t="s">
        <v>61</v>
      </c>
      <c r="K5" s="3" t="s">
        <v>219</v>
      </c>
      <c r="L5" s="3">
        <v>100</v>
      </c>
      <c r="M5" s="3" t="s">
        <v>341</v>
      </c>
    </row>
    <row r="6" spans="1:13" x14ac:dyDescent="0.25">
      <c r="A6" s="3" t="s">
        <v>81</v>
      </c>
      <c r="B6" s="3" t="s">
        <v>64</v>
      </c>
      <c r="C6" s="3" t="s">
        <v>222</v>
      </c>
      <c r="D6" s="3" t="s">
        <v>65</v>
      </c>
      <c r="E6" s="3" t="s">
        <v>212</v>
      </c>
      <c r="F6" s="3" t="s">
        <v>213</v>
      </c>
      <c r="G6" s="3" t="s">
        <v>223</v>
      </c>
      <c r="H6" s="3" t="s">
        <v>62</v>
      </c>
      <c r="I6" s="3" t="s">
        <v>62</v>
      </c>
      <c r="J6" s="3" t="s">
        <v>62</v>
      </c>
      <c r="K6" s="3" t="s">
        <v>224</v>
      </c>
      <c r="L6" s="3">
        <v>50</v>
      </c>
      <c r="M6" s="3" t="s">
        <v>341</v>
      </c>
    </row>
    <row r="7" spans="1:13" x14ac:dyDescent="0.25">
      <c r="A7" s="3" t="s">
        <v>82</v>
      </c>
      <c r="B7" s="3" t="s">
        <v>64</v>
      </c>
      <c r="C7" s="3" t="s">
        <v>225</v>
      </c>
      <c r="D7" s="3" t="s">
        <v>65</v>
      </c>
      <c r="E7" s="3" t="s">
        <v>212</v>
      </c>
      <c r="F7" s="3" t="s">
        <v>213</v>
      </c>
      <c r="G7" s="3" t="s">
        <v>214</v>
      </c>
      <c r="H7" s="3" t="s">
        <v>62</v>
      </c>
      <c r="I7" s="3" t="s">
        <v>62</v>
      </c>
      <c r="J7" s="3" t="s">
        <v>61</v>
      </c>
      <c r="K7" s="3" t="s">
        <v>224</v>
      </c>
      <c r="L7" s="3">
        <v>100</v>
      </c>
      <c r="M7" s="3" t="s">
        <v>341</v>
      </c>
    </row>
    <row r="8" spans="1:13" x14ac:dyDescent="0.25">
      <c r="A8" s="3" t="s">
        <v>84</v>
      </c>
      <c r="B8" s="3" t="s">
        <v>64</v>
      </c>
      <c r="C8" s="3" t="s">
        <v>226</v>
      </c>
      <c r="D8" s="3" t="s">
        <v>65</v>
      </c>
      <c r="E8" s="3" t="s">
        <v>227</v>
      </c>
      <c r="F8" s="3" t="s">
        <v>228</v>
      </c>
      <c r="G8" s="3" t="s">
        <v>229</v>
      </c>
      <c r="H8" s="3" t="s">
        <v>62</v>
      </c>
      <c r="I8" s="3" t="s">
        <v>62</v>
      </c>
      <c r="J8" s="3" t="s">
        <v>62</v>
      </c>
      <c r="K8" s="3" t="s">
        <v>219</v>
      </c>
      <c r="L8" s="3">
        <v>50</v>
      </c>
      <c r="M8" s="3" t="s">
        <v>341</v>
      </c>
    </row>
    <row r="9" spans="1:13" x14ac:dyDescent="0.25">
      <c r="A9" s="3" t="s">
        <v>85</v>
      </c>
      <c r="B9" s="3" t="s">
        <v>64</v>
      </c>
      <c r="C9" s="3" t="s">
        <v>230</v>
      </c>
      <c r="D9" s="3" t="s">
        <v>65</v>
      </c>
      <c r="E9" s="3" t="s">
        <v>212</v>
      </c>
      <c r="F9" s="3" t="s">
        <v>213</v>
      </c>
      <c r="G9" s="3" t="s">
        <v>214</v>
      </c>
      <c r="H9" s="3" t="s">
        <v>62</v>
      </c>
      <c r="I9" s="3" t="s">
        <v>62</v>
      </c>
      <c r="J9" s="3" t="s">
        <v>62</v>
      </c>
      <c r="K9" s="3" t="s">
        <v>215</v>
      </c>
      <c r="L9" s="3">
        <v>100</v>
      </c>
      <c r="M9" s="3" t="s">
        <v>341</v>
      </c>
    </row>
    <row r="10" spans="1:13" x14ac:dyDescent="0.25">
      <c r="A10" s="3" t="s">
        <v>86</v>
      </c>
      <c r="B10" s="3" t="s">
        <v>64</v>
      </c>
      <c r="C10" s="3" t="s">
        <v>231</v>
      </c>
      <c r="D10" s="3" t="s">
        <v>65</v>
      </c>
      <c r="E10" s="3" t="s">
        <v>232</v>
      </c>
      <c r="F10" s="3" t="s">
        <v>213</v>
      </c>
      <c r="G10" s="3" t="s">
        <v>214</v>
      </c>
      <c r="H10" s="3" t="s">
        <v>62</v>
      </c>
      <c r="I10" s="3" t="s">
        <v>62</v>
      </c>
      <c r="J10" s="3" t="s">
        <v>62</v>
      </c>
      <c r="K10" s="3" t="s">
        <v>224</v>
      </c>
      <c r="L10" s="3">
        <v>100</v>
      </c>
      <c r="M10" s="3" t="s">
        <v>341</v>
      </c>
    </row>
    <row r="11" spans="1:13" x14ac:dyDescent="0.25">
      <c r="A11" s="3" t="s">
        <v>87</v>
      </c>
      <c r="B11" s="3" t="s">
        <v>64</v>
      </c>
      <c r="C11" s="3" t="s">
        <v>233</v>
      </c>
      <c r="D11" s="3" t="s">
        <v>88</v>
      </c>
      <c r="E11" s="3" t="s">
        <v>234</v>
      </c>
      <c r="F11" s="3" t="s">
        <v>208</v>
      </c>
      <c r="G11" s="3" t="s">
        <v>209</v>
      </c>
      <c r="H11" s="3" t="s">
        <v>62</v>
      </c>
      <c r="I11" s="3" t="s">
        <v>62</v>
      </c>
      <c r="J11" s="3" t="s">
        <v>62</v>
      </c>
      <c r="K11" s="3" t="s">
        <v>224</v>
      </c>
      <c r="L11" s="3">
        <v>0</v>
      </c>
      <c r="M11" s="3" t="s">
        <v>341</v>
      </c>
    </row>
    <row r="12" spans="1:13" x14ac:dyDescent="0.25">
      <c r="A12" s="3" t="s">
        <v>89</v>
      </c>
      <c r="B12" s="3" t="s">
        <v>64</v>
      </c>
      <c r="C12" s="3" t="s">
        <v>235</v>
      </c>
      <c r="D12" s="3" t="s">
        <v>65</v>
      </c>
      <c r="E12" s="3" t="s">
        <v>207</v>
      </c>
      <c r="F12" s="3" t="s">
        <v>213</v>
      </c>
      <c r="G12" s="3" t="s">
        <v>229</v>
      </c>
      <c r="H12" s="3" t="s">
        <v>62</v>
      </c>
      <c r="I12" s="3" t="s">
        <v>62</v>
      </c>
      <c r="J12" s="3" t="s">
        <v>62</v>
      </c>
      <c r="K12" s="3" t="s">
        <v>215</v>
      </c>
      <c r="L12" s="3">
        <v>50</v>
      </c>
      <c r="M12" s="3" t="s">
        <v>341</v>
      </c>
    </row>
    <row r="13" spans="1:13" x14ac:dyDescent="0.25">
      <c r="A13" s="3" t="s">
        <v>90</v>
      </c>
      <c r="B13" s="3" t="s">
        <v>64</v>
      </c>
      <c r="C13" s="3" t="s">
        <v>236</v>
      </c>
      <c r="D13" s="3" t="s">
        <v>65</v>
      </c>
      <c r="E13" s="3" t="s">
        <v>232</v>
      </c>
      <c r="F13" s="3" t="s">
        <v>213</v>
      </c>
      <c r="G13" s="3" t="s">
        <v>223</v>
      </c>
      <c r="H13" s="3" t="s">
        <v>62</v>
      </c>
      <c r="I13" s="3" t="s">
        <v>62</v>
      </c>
      <c r="J13" s="3" t="s">
        <v>62</v>
      </c>
      <c r="K13" s="3" t="s">
        <v>224</v>
      </c>
      <c r="L13" s="3">
        <v>50</v>
      </c>
      <c r="M13" s="3" t="s">
        <v>341</v>
      </c>
    </row>
    <row r="14" spans="1:13" x14ac:dyDescent="0.25">
      <c r="A14" s="3" t="s">
        <v>91</v>
      </c>
      <c r="B14" s="3" t="s">
        <v>64</v>
      </c>
      <c r="C14" s="3" t="s">
        <v>237</v>
      </c>
      <c r="D14" s="3" t="s">
        <v>65</v>
      </c>
      <c r="E14" s="3" t="s">
        <v>221</v>
      </c>
      <c r="F14" s="3" t="s">
        <v>213</v>
      </c>
      <c r="G14" s="3" t="s">
        <v>214</v>
      </c>
      <c r="H14" s="3" t="s">
        <v>62</v>
      </c>
      <c r="I14" s="3" t="s">
        <v>62</v>
      </c>
      <c r="J14" s="3" t="s">
        <v>62</v>
      </c>
      <c r="K14" s="3" t="s">
        <v>215</v>
      </c>
      <c r="L14" s="3">
        <v>100</v>
      </c>
      <c r="M14" s="3" t="s">
        <v>341</v>
      </c>
    </row>
    <row r="15" spans="1:13" x14ac:dyDescent="0.25">
      <c r="A15" s="3" t="s">
        <v>92</v>
      </c>
      <c r="B15" s="3" t="s">
        <v>64</v>
      </c>
      <c r="C15" s="3" t="s">
        <v>238</v>
      </c>
      <c r="D15" s="3" t="s">
        <v>88</v>
      </c>
      <c r="E15" s="3" t="s">
        <v>249</v>
      </c>
      <c r="F15" s="3" t="s">
        <v>228</v>
      </c>
      <c r="G15" s="3" t="s">
        <v>209</v>
      </c>
      <c r="H15" s="3" t="s">
        <v>62</v>
      </c>
      <c r="I15" s="3" t="s">
        <v>62</v>
      </c>
      <c r="J15" s="3" t="s">
        <v>62</v>
      </c>
      <c r="K15" s="3" t="s">
        <v>224</v>
      </c>
      <c r="L15" s="3">
        <v>0</v>
      </c>
      <c r="M15" s="3" t="s">
        <v>341</v>
      </c>
    </row>
    <row r="16" spans="1:13" x14ac:dyDescent="0.25">
      <c r="A16" s="3" t="s">
        <v>94</v>
      </c>
      <c r="B16" s="3" t="s">
        <v>64</v>
      </c>
      <c r="C16" s="3" t="s">
        <v>240</v>
      </c>
      <c r="D16" s="3" t="s">
        <v>65</v>
      </c>
      <c r="E16" s="3" t="s">
        <v>234</v>
      </c>
      <c r="F16" s="3" t="s">
        <v>208</v>
      </c>
      <c r="G16" s="3" t="s">
        <v>209</v>
      </c>
      <c r="H16" s="3" t="s">
        <v>61</v>
      </c>
      <c r="I16" s="3" t="s">
        <v>61</v>
      </c>
      <c r="J16" s="3" t="s">
        <v>61</v>
      </c>
      <c r="K16" s="3" t="s">
        <v>210</v>
      </c>
      <c r="L16" s="3">
        <v>0</v>
      </c>
      <c r="M16" s="3" t="s">
        <v>341</v>
      </c>
    </row>
    <row r="17" spans="1:13" x14ac:dyDescent="0.25">
      <c r="A17" s="3" t="s">
        <v>95</v>
      </c>
      <c r="B17" s="3" t="s">
        <v>64</v>
      </c>
      <c r="C17" s="3" t="s">
        <v>241</v>
      </c>
      <c r="D17" s="3" t="s">
        <v>65</v>
      </c>
      <c r="E17" s="3" t="s">
        <v>227</v>
      </c>
      <c r="F17" s="3" t="s">
        <v>228</v>
      </c>
      <c r="G17" s="3" t="s">
        <v>209</v>
      </c>
      <c r="H17" s="3" t="s">
        <v>62</v>
      </c>
      <c r="I17" s="3" t="s">
        <v>62</v>
      </c>
      <c r="J17" s="3" t="s">
        <v>62</v>
      </c>
      <c r="K17" s="3" t="s">
        <v>224</v>
      </c>
      <c r="L17" s="3">
        <v>0</v>
      </c>
      <c r="M17" s="3" t="s">
        <v>341</v>
      </c>
    </row>
    <row r="18" spans="1:13" x14ac:dyDescent="0.25">
      <c r="A18" s="3" t="s">
        <v>96</v>
      </c>
      <c r="B18" s="3" t="s">
        <v>64</v>
      </c>
      <c r="C18" s="3" t="s">
        <v>242</v>
      </c>
      <c r="D18" s="3" t="s">
        <v>88</v>
      </c>
      <c r="E18" s="3" t="s">
        <v>234</v>
      </c>
      <c r="F18" s="3" t="s">
        <v>208</v>
      </c>
      <c r="G18" s="3" t="s">
        <v>229</v>
      </c>
      <c r="H18" s="3" t="s">
        <v>62</v>
      </c>
      <c r="I18" s="3" t="s">
        <v>62</v>
      </c>
      <c r="J18" s="3" t="s">
        <v>61</v>
      </c>
      <c r="K18" s="3" t="s">
        <v>219</v>
      </c>
      <c r="L18" s="3">
        <v>50</v>
      </c>
      <c r="M18" s="3" t="s">
        <v>341</v>
      </c>
    </row>
    <row r="19" spans="1:13" x14ac:dyDescent="0.25">
      <c r="A19" s="3" t="s">
        <v>1570</v>
      </c>
      <c r="B19" s="3" t="s">
        <v>64</v>
      </c>
      <c r="C19" s="3" t="s">
        <v>1595</v>
      </c>
      <c r="D19" s="3" t="s">
        <v>88</v>
      </c>
      <c r="E19" s="3" t="s">
        <v>234</v>
      </c>
      <c r="F19" s="3" t="s">
        <v>213</v>
      </c>
      <c r="G19" s="3" t="s">
        <v>223</v>
      </c>
      <c r="H19" s="3" t="s">
        <v>62</v>
      </c>
      <c r="I19" s="3" t="s">
        <v>62</v>
      </c>
      <c r="J19" s="3" t="s">
        <v>62</v>
      </c>
      <c r="K19" s="3" t="s">
        <v>215</v>
      </c>
      <c r="L19" s="3">
        <v>50</v>
      </c>
      <c r="M19" s="3" t="s">
        <v>341</v>
      </c>
    </row>
    <row r="20" spans="1:13" x14ac:dyDescent="0.25">
      <c r="A20" s="3" t="s">
        <v>98</v>
      </c>
      <c r="B20" s="3" t="s">
        <v>64</v>
      </c>
      <c r="C20" s="3" t="s">
        <v>243</v>
      </c>
      <c r="D20" s="3" t="s">
        <v>88</v>
      </c>
      <c r="E20" s="3" t="s">
        <v>234</v>
      </c>
      <c r="F20" s="3" t="s">
        <v>208</v>
      </c>
      <c r="G20" s="3" t="s">
        <v>209</v>
      </c>
      <c r="H20" s="3" t="s">
        <v>61</v>
      </c>
      <c r="I20" s="3" t="s">
        <v>61</v>
      </c>
      <c r="J20" s="3" t="s">
        <v>62</v>
      </c>
      <c r="K20" s="3" t="s">
        <v>210</v>
      </c>
      <c r="L20" s="3">
        <v>0</v>
      </c>
      <c r="M20" s="3" t="s">
        <v>341</v>
      </c>
    </row>
    <row r="21" spans="1:13" x14ac:dyDescent="0.25">
      <c r="A21" s="3" t="s">
        <v>99</v>
      </c>
      <c r="B21" s="3" t="s">
        <v>64</v>
      </c>
      <c r="C21" s="3" t="s">
        <v>244</v>
      </c>
      <c r="D21" s="3" t="s">
        <v>88</v>
      </c>
      <c r="E21" s="3" t="s">
        <v>234</v>
      </c>
      <c r="F21" s="3" t="s">
        <v>208</v>
      </c>
      <c r="G21" s="3" t="s">
        <v>209</v>
      </c>
      <c r="H21" s="3" t="s">
        <v>61</v>
      </c>
      <c r="I21" s="3" t="s">
        <v>61</v>
      </c>
      <c r="J21" s="3" t="s">
        <v>61</v>
      </c>
      <c r="K21" s="3" t="s">
        <v>210</v>
      </c>
      <c r="L21" s="3">
        <v>0</v>
      </c>
      <c r="M21" s="3" t="s">
        <v>341</v>
      </c>
    </row>
    <row r="22" spans="1:13" x14ac:dyDescent="0.25">
      <c r="A22" s="3" t="s">
        <v>100</v>
      </c>
      <c r="B22" s="3" t="s">
        <v>64</v>
      </c>
      <c r="C22" s="3" t="s">
        <v>245</v>
      </c>
      <c r="D22" s="3" t="s">
        <v>65</v>
      </c>
      <c r="E22" s="3" t="s">
        <v>232</v>
      </c>
      <c r="F22" s="3" t="s">
        <v>213</v>
      </c>
      <c r="G22" s="3" t="s">
        <v>214</v>
      </c>
      <c r="H22" s="3" t="s">
        <v>62</v>
      </c>
      <c r="I22" s="3" t="s">
        <v>62</v>
      </c>
      <c r="J22" s="3" t="s">
        <v>62</v>
      </c>
      <c r="K22" s="3" t="s">
        <v>219</v>
      </c>
      <c r="L22" s="3">
        <v>100</v>
      </c>
      <c r="M22" s="3" t="s">
        <v>341</v>
      </c>
    </row>
    <row r="23" spans="1:13" x14ac:dyDescent="0.25">
      <c r="A23" s="3" t="s">
        <v>101</v>
      </c>
      <c r="B23" s="3" t="s">
        <v>64</v>
      </c>
      <c r="C23" s="3" t="s">
        <v>246</v>
      </c>
      <c r="D23" s="3" t="s">
        <v>88</v>
      </c>
      <c r="E23" s="3" t="s">
        <v>221</v>
      </c>
      <c r="F23" s="3" t="s">
        <v>213</v>
      </c>
      <c r="G23" s="3" t="s">
        <v>209</v>
      </c>
      <c r="H23" s="3" t="s">
        <v>62</v>
      </c>
      <c r="I23" s="3" t="s">
        <v>62</v>
      </c>
      <c r="J23" s="3" t="s">
        <v>62</v>
      </c>
      <c r="K23" s="3" t="s">
        <v>224</v>
      </c>
      <c r="L23" s="3">
        <v>0</v>
      </c>
      <c r="M23" s="3" t="s">
        <v>341</v>
      </c>
    </row>
    <row r="24" spans="1:13" x14ac:dyDescent="0.25">
      <c r="A24" s="3" t="s">
        <v>102</v>
      </c>
      <c r="B24" s="3" t="s">
        <v>64</v>
      </c>
      <c r="C24" s="3" t="s">
        <v>247</v>
      </c>
      <c r="D24" s="3" t="s">
        <v>88</v>
      </c>
      <c r="E24" s="3" t="s">
        <v>234</v>
      </c>
      <c r="F24" s="3" t="s">
        <v>208</v>
      </c>
      <c r="G24" s="3" t="s">
        <v>223</v>
      </c>
      <c r="H24" s="3" t="s">
        <v>61</v>
      </c>
      <c r="I24" s="3" t="s">
        <v>62</v>
      </c>
      <c r="J24" s="3" t="s">
        <v>61</v>
      </c>
      <c r="K24" s="3" t="s">
        <v>219</v>
      </c>
      <c r="L24" s="3">
        <v>50</v>
      </c>
      <c r="M24" s="3" t="s">
        <v>341</v>
      </c>
    </row>
    <row r="25" spans="1:13" x14ac:dyDescent="0.25">
      <c r="A25" s="3" t="s">
        <v>103</v>
      </c>
      <c r="B25" s="3" t="s">
        <v>64</v>
      </c>
      <c r="C25" s="3" t="s">
        <v>248</v>
      </c>
      <c r="D25" s="3" t="s">
        <v>65</v>
      </c>
      <c r="E25" s="3" t="s">
        <v>249</v>
      </c>
      <c r="F25" s="3" t="s">
        <v>228</v>
      </c>
      <c r="G25" s="3" t="s">
        <v>209</v>
      </c>
      <c r="H25" s="3" t="s">
        <v>61</v>
      </c>
      <c r="I25" s="3" t="s">
        <v>61</v>
      </c>
      <c r="J25" s="3" t="s">
        <v>61</v>
      </c>
      <c r="K25" s="3" t="s">
        <v>210</v>
      </c>
      <c r="L25" s="3">
        <v>0</v>
      </c>
      <c r="M25" s="3" t="s">
        <v>341</v>
      </c>
    </row>
    <row r="26" spans="1:13" x14ac:dyDescent="0.25">
      <c r="A26" s="3" t="s">
        <v>104</v>
      </c>
      <c r="B26" s="3" t="s">
        <v>64</v>
      </c>
      <c r="C26" s="3" t="s">
        <v>250</v>
      </c>
      <c r="D26" s="3" t="s">
        <v>65</v>
      </c>
      <c r="E26" s="3" t="s">
        <v>232</v>
      </c>
      <c r="F26" s="3" t="s">
        <v>213</v>
      </c>
      <c r="G26" s="3" t="s">
        <v>214</v>
      </c>
      <c r="H26" s="3" t="s">
        <v>62</v>
      </c>
      <c r="I26" s="3" t="s">
        <v>62</v>
      </c>
      <c r="J26" s="3" t="s">
        <v>62</v>
      </c>
      <c r="K26" s="3" t="s">
        <v>215</v>
      </c>
      <c r="L26" s="3">
        <v>100</v>
      </c>
      <c r="M26" s="3" t="s">
        <v>341</v>
      </c>
    </row>
    <row r="27" spans="1:13" x14ac:dyDescent="0.25">
      <c r="A27" s="3" t="s">
        <v>105</v>
      </c>
      <c r="B27" s="3" t="s">
        <v>64</v>
      </c>
      <c r="C27" s="3" t="s">
        <v>251</v>
      </c>
      <c r="D27" s="3" t="s">
        <v>88</v>
      </c>
      <c r="E27" s="3" t="s">
        <v>249</v>
      </c>
      <c r="F27" s="3" t="s">
        <v>228</v>
      </c>
      <c r="G27" s="3" t="s">
        <v>229</v>
      </c>
      <c r="H27" s="3" t="s">
        <v>62</v>
      </c>
      <c r="I27" s="3" t="s">
        <v>62</v>
      </c>
      <c r="J27" s="3" t="s">
        <v>61</v>
      </c>
      <c r="K27" s="3" t="s">
        <v>224</v>
      </c>
      <c r="L27" s="3">
        <v>50</v>
      </c>
      <c r="M27" s="3" t="s">
        <v>341</v>
      </c>
    </row>
    <row r="28" spans="1:13" x14ac:dyDescent="0.25">
      <c r="A28" s="3" t="s">
        <v>106</v>
      </c>
      <c r="B28" s="3" t="s">
        <v>64</v>
      </c>
      <c r="C28" s="3" t="s">
        <v>252</v>
      </c>
      <c r="D28" s="3" t="s">
        <v>65</v>
      </c>
      <c r="E28" s="3" t="s">
        <v>232</v>
      </c>
      <c r="F28" s="3" t="s">
        <v>213</v>
      </c>
      <c r="G28" s="3" t="s">
        <v>214</v>
      </c>
      <c r="H28" s="3" t="s">
        <v>62</v>
      </c>
      <c r="I28" s="3" t="s">
        <v>62</v>
      </c>
      <c r="J28" s="3" t="s">
        <v>62</v>
      </c>
      <c r="K28" s="3" t="s">
        <v>215</v>
      </c>
      <c r="L28" s="3" t="s">
        <v>216</v>
      </c>
      <c r="M28" s="3" t="s">
        <v>341</v>
      </c>
    </row>
    <row r="29" spans="1:13" x14ac:dyDescent="0.25">
      <c r="A29" s="3" t="s">
        <v>107</v>
      </c>
      <c r="B29" s="3" t="s">
        <v>64</v>
      </c>
      <c r="C29" s="3" t="s">
        <v>253</v>
      </c>
      <c r="D29" s="3" t="s">
        <v>65</v>
      </c>
      <c r="E29" s="3" t="s">
        <v>218</v>
      </c>
      <c r="F29" s="3" t="s">
        <v>213</v>
      </c>
      <c r="G29" s="3" t="s">
        <v>229</v>
      </c>
      <c r="H29" s="3" t="s">
        <v>62</v>
      </c>
      <c r="I29" s="3" t="s">
        <v>61</v>
      </c>
      <c r="J29" s="3" t="s">
        <v>62</v>
      </c>
      <c r="K29" s="3" t="s">
        <v>219</v>
      </c>
      <c r="L29" s="3">
        <v>50</v>
      </c>
      <c r="M29" s="3" t="s">
        <v>341</v>
      </c>
    </row>
    <row r="30" spans="1:13" x14ac:dyDescent="0.25">
      <c r="A30" s="3" t="s">
        <v>108</v>
      </c>
      <c r="B30" s="3" t="s">
        <v>64</v>
      </c>
      <c r="C30" s="3" t="s">
        <v>254</v>
      </c>
      <c r="D30" s="3" t="s">
        <v>65</v>
      </c>
      <c r="E30" s="3" t="s">
        <v>232</v>
      </c>
      <c r="F30" s="3" t="s">
        <v>213</v>
      </c>
      <c r="G30" s="3" t="s">
        <v>214</v>
      </c>
      <c r="H30" s="3" t="s">
        <v>62</v>
      </c>
      <c r="I30" s="3" t="s">
        <v>62</v>
      </c>
      <c r="J30" s="3" t="s">
        <v>62</v>
      </c>
      <c r="K30" s="3" t="s">
        <v>224</v>
      </c>
      <c r="L30" s="3">
        <v>100</v>
      </c>
      <c r="M30" s="3" t="s">
        <v>341</v>
      </c>
    </row>
    <row r="31" spans="1:13" x14ac:dyDescent="0.25">
      <c r="A31" s="3" t="s">
        <v>110</v>
      </c>
      <c r="B31" s="3" t="s">
        <v>64</v>
      </c>
      <c r="C31" s="3" t="s">
        <v>255</v>
      </c>
      <c r="D31" s="3" t="s">
        <v>65</v>
      </c>
      <c r="E31" s="3" t="s">
        <v>232</v>
      </c>
      <c r="F31" s="3" t="s">
        <v>213</v>
      </c>
      <c r="G31" s="3" t="s">
        <v>214</v>
      </c>
      <c r="H31" s="3" t="s">
        <v>62</v>
      </c>
      <c r="I31" s="3" t="s">
        <v>62</v>
      </c>
      <c r="J31" s="3" t="s">
        <v>62</v>
      </c>
      <c r="K31" s="3" t="s">
        <v>224</v>
      </c>
      <c r="L31" s="3">
        <v>100</v>
      </c>
      <c r="M31" s="3" t="s">
        <v>341</v>
      </c>
    </row>
    <row r="32" spans="1:13" x14ac:dyDescent="0.25">
      <c r="A32" s="3" t="s">
        <v>112</v>
      </c>
      <c r="B32" s="3" t="s">
        <v>64</v>
      </c>
      <c r="C32" s="3" t="s">
        <v>256</v>
      </c>
      <c r="D32" s="3" t="s">
        <v>65</v>
      </c>
      <c r="E32" s="3" t="s">
        <v>218</v>
      </c>
      <c r="F32" s="3" t="s">
        <v>213</v>
      </c>
      <c r="G32" s="3" t="s">
        <v>223</v>
      </c>
      <c r="H32" s="3" t="s">
        <v>62</v>
      </c>
      <c r="I32" s="3" t="s">
        <v>61</v>
      </c>
      <c r="J32" s="3" t="s">
        <v>62</v>
      </c>
      <c r="K32" s="3" t="s">
        <v>210</v>
      </c>
      <c r="L32" s="3">
        <v>50</v>
      </c>
      <c r="M32" s="3" t="s">
        <v>341</v>
      </c>
    </row>
    <row r="33" spans="1:13" x14ac:dyDescent="0.25">
      <c r="A33" s="3" t="s">
        <v>113</v>
      </c>
      <c r="B33" s="3" t="s">
        <v>64</v>
      </c>
      <c r="C33" s="3" t="s">
        <v>257</v>
      </c>
      <c r="D33" s="3" t="s">
        <v>65</v>
      </c>
      <c r="E33" s="3" t="s">
        <v>232</v>
      </c>
      <c r="F33" s="3" t="s">
        <v>213</v>
      </c>
      <c r="G33" s="3" t="s">
        <v>223</v>
      </c>
      <c r="H33" s="3" t="s">
        <v>62</v>
      </c>
      <c r="I33" s="3" t="s">
        <v>62</v>
      </c>
      <c r="J33" s="3" t="s">
        <v>62</v>
      </c>
      <c r="K33" s="3" t="s">
        <v>224</v>
      </c>
      <c r="L33" s="3">
        <v>50</v>
      </c>
      <c r="M33" s="3" t="s">
        <v>341</v>
      </c>
    </row>
    <row r="34" spans="1:13" x14ac:dyDescent="0.25">
      <c r="A34" s="3" t="s">
        <v>114</v>
      </c>
      <c r="B34" s="3" t="s">
        <v>64</v>
      </c>
      <c r="C34" s="3" t="s">
        <v>258</v>
      </c>
      <c r="D34" s="3" t="s">
        <v>65</v>
      </c>
      <c r="E34" s="3" t="s">
        <v>218</v>
      </c>
      <c r="F34" s="3" t="s">
        <v>208</v>
      </c>
      <c r="G34" s="3" t="s">
        <v>209</v>
      </c>
      <c r="H34" s="3" t="s">
        <v>61</v>
      </c>
      <c r="I34" s="3" t="s">
        <v>62</v>
      </c>
      <c r="J34" s="3" t="s">
        <v>62</v>
      </c>
      <c r="K34" s="3" t="s">
        <v>210</v>
      </c>
      <c r="L34" s="3">
        <v>0</v>
      </c>
      <c r="M34" s="3" t="s">
        <v>341</v>
      </c>
    </row>
    <row r="35" spans="1:13" x14ac:dyDescent="0.25">
      <c r="A35" s="3" t="s">
        <v>115</v>
      </c>
      <c r="B35" s="3" t="s">
        <v>64</v>
      </c>
      <c r="C35" s="3" t="s">
        <v>259</v>
      </c>
      <c r="D35" s="3" t="s">
        <v>65</v>
      </c>
      <c r="E35" s="3" t="s">
        <v>260</v>
      </c>
      <c r="F35" s="3" t="s">
        <v>228</v>
      </c>
      <c r="G35" s="3" t="s">
        <v>209</v>
      </c>
      <c r="H35" s="3" t="s">
        <v>62</v>
      </c>
      <c r="I35" s="3" t="s">
        <v>62</v>
      </c>
      <c r="J35" s="3" t="s">
        <v>62</v>
      </c>
      <c r="K35" s="3" t="s">
        <v>219</v>
      </c>
      <c r="L35" s="3">
        <v>0</v>
      </c>
      <c r="M35" s="3" t="s">
        <v>341</v>
      </c>
    </row>
    <row r="36" spans="1:13" x14ac:dyDescent="0.25">
      <c r="A36" s="3" t="s">
        <v>116</v>
      </c>
      <c r="B36" s="3" t="s">
        <v>64</v>
      </c>
      <c r="C36" s="3" t="s">
        <v>261</v>
      </c>
      <c r="D36" s="3" t="s">
        <v>88</v>
      </c>
      <c r="E36" s="3" t="s">
        <v>234</v>
      </c>
      <c r="F36" s="3" t="s">
        <v>213</v>
      </c>
      <c r="G36" s="3" t="s">
        <v>214</v>
      </c>
      <c r="H36" s="3" t="s">
        <v>62</v>
      </c>
      <c r="I36" s="3" t="s">
        <v>62</v>
      </c>
      <c r="J36" s="3" t="s">
        <v>61</v>
      </c>
      <c r="K36" s="3" t="s">
        <v>224</v>
      </c>
      <c r="L36" s="3">
        <v>100</v>
      </c>
      <c r="M36" s="3" t="s">
        <v>341</v>
      </c>
    </row>
    <row r="37" spans="1:13" x14ac:dyDescent="0.25">
      <c r="A37" s="3" t="s">
        <v>117</v>
      </c>
      <c r="B37" s="3" t="s">
        <v>64</v>
      </c>
      <c r="C37" s="3" t="s">
        <v>262</v>
      </c>
      <c r="D37" s="3" t="s">
        <v>65</v>
      </c>
      <c r="E37" s="3" t="s">
        <v>239</v>
      </c>
      <c r="F37" s="3" t="s">
        <v>213</v>
      </c>
      <c r="G37" s="3" t="s">
        <v>209</v>
      </c>
      <c r="H37" s="3" t="s">
        <v>62</v>
      </c>
      <c r="I37" s="3" t="s">
        <v>62</v>
      </c>
      <c r="J37" s="3" t="s">
        <v>61</v>
      </c>
      <c r="K37" s="3" t="s">
        <v>224</v>
      </c>
      <c r="L37" s="3">
        <v>0</v>
      </c>
      <c r="M37" s="3" t="s">
        <v>341</v>
      </c>
    </row>
    <row r="38" spans="1:13" x14ac:dyDescent="0.25">
      <c r="A38" s="3" t="s">
        <v>118</v>
      </c>
      <c r="B38" s="3" t="s">
        <v>64</v>
      </c>
      <c r="C38" s="3" t="s">
        <v>263</v>
      </c>
      <c r="D38" s="3" t="s">
        <v>65</v>
      </c>
      <c r="E38" s="3" t="s">
        <v>212</v>
      </c>
      <c r="F38" s="3" t="s">
        <v>213</v>
      </c>
      <c r="G38" s="3" t="s">
        <v>214</v>
      </c>
      <c r="H38" s="3" t="s">
        <v>62</v>
      </c>
      <c r="I38" s="3" t="s">
        <v>62</v>
      </c>
      <c r="J38" s="3" t="s">
        <v>62</v>
      </c>
      <c r="K38" s="3" t="s">
        <v>215</v>
      </c>
      <c r="L38" s="3">
        <v>100</v>
      </c>
      <c r="M38" s="3" t="s">
        <v>341</v>
      </c>
    </row>
    <row r="39" spans="1:13" x14ac:dyDescent="0.25">
      <c r="A39" s="3" t="s">
        <v>119</v>
      </c>
      <c r="B39" s="3" t="s">
        <v>64</v>
      </c>
      <c r="C39" s="3" t="s">
        <v>264</v>
      </c>
      <c r="D39" s="3" t="s">
        <v>65</v>
      </c>
      <c r="E39" s="3" t="s">
        <v>249</v>
      </c>
      <c r="F39" s="3" t="s">
        <v>228</v>
      </c>
      <c r="G39" s="3" t="s">
        <v>229</v>
      </c>
      <c r="H39" s="3" t="s">
        <v>62</v>
      </c>
      <c r="I39" s="3" t="s">
        <v>62</v>
      </c>
      <c r="J39" s="3" t="s">
        <v>61</v>
      </c>
      <c r="K39" s="3" t="s">
        <v>215</v>
      </c>
      <c r="L39" s="3">
        <v>50</v>
      </c>
      <c r="M39" s="3" t="s">
        <v>341</v>
      </c>
    </row>
    <row r="40" spans="1:13" x14ac:dyDescent="0.25">
      <c r="A40" s="3" t="s">
        <v>120</v>
      </c>
      <c r="B40" s="3" t="s">
        <v>64</v>
      </c>
      <c r="C40" s="3" t="s">
        <v>265</v>
      </c>
      <c r="D40" s="3" t="s">
        <v>65</v>
      </c>
      <c r="E40" s="3" t="s">
        <v>232</v>
      </c>
      <c r="F40" s="3" t="s">
        <v>208</v>
      </c>
      <c r="G40" s="3" t="s">
        <v>223</v>
      </c>
      <c r="H40" s="3" t="s">
        <v>62</v>
      </c>
      <c r="I40" s="3" t="s">
        <v>62</v>
      </c>
      <c r="J40" s="3" t="s">
        <v>62</v>
      </c>
      <c r="K40" s="3" t="s">
        <v>219</v>
      </c>
      <c r="L40" s="3">
        <v>50</v>
      </c>
      <c r="M40" s="3" t="s">
        <v>341</v>
      </c>
    </row>
    <row r="41" spans="1:13" x14ac:dyDescent="0.25">
      <c r="A41" s="3" t="s">
        <v>121</v>
      </c>
      <c r="B41" s="3" t="s">
        <v>64</v>
      </c>
      <c r="C41" s="3" t="s">
        <v>266</v>
      </c>
      <c r="D41" s="3" t="s">
        <v>65</v>
      </c>
      <c r="E41" s="3" t="s">
        <v>239</v>
      </c>
      <c r="F41" s="3" t="s">
        <v>208</v>
      </c>
      <c r="G41" s="3" t="s">
        <v>209</v>
      </c>
      <c r="H41" s="3" t="s">
        <v>61</v>
      </c>
      <c r="I41" s="3" t="s">
        <v>61</v>
      </c>
      <c r="J41" s="3" t="s">
        <v>61</v>
      </c>
      <c r="K41" s="3" t="s">
        <v>219</v>
      </c>
      <c r="L41" s="3">
        <v>0</v>
      </c>
      <c r="M41" s="3" t="s">
        <v>341</v>
      </c>
    </row>
    <row r="42" spans="1:13" x14ac:dyDescent="0.25">
      <c r="A42" s="3" t="s">
        <v>122</v>
      </c>
      <c r="B42" s="3" t="s">
        <v>64</v>
      </c>
      <c r="C42" s="3" t="s">
        <v>267</v>
      </c>
      <c r="D42" s="3" t="s">
        <v>88</v>
      </c>
      <c r="E42" s="3" t="s">
        <v>239</v>
      </c>
      <c r="F42" s="3" t="s">
        <v>208</v>
      </c>
      <c r="G42" s="3" t="s">
        <v>209</v>
      </c>
      <c r="H42" s="3" t="s">
        <v>61</v>
      </c>
      <c r="I42" s="3" t="s">
        <v>61</v>
      </c>
      <c r="J42" s="3" t="s">
        <v>61</v>
      </c>
      <c r="K42" s="3" t="s">
        <v>210</v>
      </c>
      <c r="L42" s="3">
        <v>0</v>
      </c>
      <c r="M42" s="3" t="s">
        <v>341</v>
      </c>
    </row>
    <row r="43" spans="1:13" x14ac:dyDescent="0.25">
      <c r="A43" s="3" t="s">
        <v>123</v>
      </c>
      <c r="B43" s="3" t="s">
        <v>64</v>
      </c>
      <c r="C43" s="3" t="s">
        <v>268</v>
      </c>
      <c r="D43" s="3" t="s">
        <v>65</v>
      </c>
      <c r="E43" s="3" t="s">
        <v>232</v>
      </c>
      <c r="F43" s="3" t="s">
        <v>213</v>
      </c>
      <c r="G43" s="3" t="s">
        <v>223</v>
      </c>
      <c r="H43" s="3" t="s">
        <v>62</v>
      </c>
      <c r="I43" s="3" t="s">
        <v>62</v>
      </c>
      <c r="J43" s="3" t="s">
        <v>62</v>
      </c>
      <c r="K43" s="3" t="s">
        <v>224</v>
      </c>
      <c r="L43" s="3">
        <v>50</v>
      </c>
      <c r="M43" s="3" t="s">
        <v>341</v>
      </c>
    </row>
    <row r="44" spans="1:13" x14ac:dyDescent="0.25">
      <c r="A44" s="3" t="s">
        <v>124</v>
      </c>
      <c r="B44" s="3" t="s">
        <v>64</v>
      </c>
      <c r="C44" s="3" t="s">
        <v>269</v>
      </c>
      <c r="D44" s="3" t="s">
        <v>65</v>
      </c>
      <c r="E44" s="3" t="s">
        <v>232</v>
      </c>
      <c r="F44" s="3" t="s">
        <v>208</v>
      </c>
      <c r="G44" s="3" t="s">
        <v>209</v>
      </c>
      <c r="H44" s="3" t="s">
        <v>61</v>
      </c>
      <c r="I44" s="3" t="s">
        <v>61</v>
      </c>
      <c r="J44" s="3" t="s">
        <v>61</v>
      </c>
      <c r="K44" s="3" t="s">
        <v>210</v>
      </c>
      <c r="L44" s="3">
        <v>0</v>
      </c>
      <c r="M44" s="3" t="s">
        <v>341</v>
      </c>
    </row>
    <row r="45" spans="1:13" x14ac:dyDescent="0.25">
      <c r="A45" s="3" t="s">
        <v>125</v>
      </c>
      <c r="B45" s="3" t="s">
        <v>64</v>
      </c>
      <c r="C45" s="3" t="s">
        <v>270</v>
      </c>
      <c r="D45" s="3" t="s">
        <v>65</v>
      </c>
      <c r="E45" s="3" t="s">
        <v>232</v>
      </c>
      <c r="F45" s="3" t="s">
        <v>213</v>
      </c>
      <c r="G45" s="3" t="s">
        <v>229</v>
      </c>
      <c r="H45" s="3" t="s">
        <v>62</v>
      </c>
      <c r="I45" s="3" t="s">
        <v>62</v>
      </c>
      <c r="J45" s="3" t="s">
        <v>62</v>
      </c>
      <c r="K45" s="3" t="s">
        <v>219</v>
      </c>
      <c r="L45" s="3">
        <v>50</v>
      </c>
      <c r="M45" s="3" t="s">
        <v>341</v>
      </c>
    </row>
    <row r="46" spans="1:13" x14ac:dyDescent="0.25">
      <c r="A46" s="3" t="s">
        <v>127</v>
      </c>
      <c r="B46" s="3" t="s">
        <v>64</v>
      </c>
      <c r="C46" s="3" t="s">
        <v>271</v>
      </c>
      <c r="D46" s="3" t="s">
        <v>65</v>
      </c>
      <c r="E46" s="3" t="s">
        <v>227</v>
      </c>
      <c r="F46" s="3" t="s">
        <v>228</v>
      </c>
      <c r="G46" s="3" t="s">
        <v>229</v>
      </c>
      <c r="H46" s="3" t="s">
        <v>62</v>
      </c>
      <c r="I46" s="3" t="s">
        <v>62</v>
      </c>
      <c r="J46" s="3" t="s">
        <v>62</v>
      </c>
      <c r="K46" s="3" t="s">
        <v>224</v>
      </c>
      <c r="L46" s="3">
        <v>50</v>
      </c>
      <c r="M46" s="3" t="s">
        <v>341</v>
      </c>
    </row>
    <row r="47" spans="1:13" x14ac:dyDescent="0.25">
      <c r="A47" s="3" t="s">
        <v>128</v>
      </c>
      <c r="B47" s="3" t="s">
        <v>64</v>
      </c>
      <c r="C47" s="3" t="s">
        <v>272</v>
      </c>
      <c r="D47" s="3" t="s">
        <v>65</v>
      </c>
      <c r="E47" s="3" t="s">
        <v>227</v>
      </c>
      <c r="F47" s="3" t="s">
        <v>228</v>
      </c>
      <c r="G47" s="3" t="s">
        <v>223</v>
      </c>
      <c r="H47" s="3" t="s">
        <v>62</v>
      </c>
      <c r="I47" s="3" t="s">
        <v>62</v>
      </c>
      <c r="J47" s="3" t="s">
        <v>62</v>
      </c>
      <c r="K47" s="3" t="s">
        <v>224</v>
      </c>
      <c r="L47" s="3">
        <v>50</v>
      </c>
      <c r="M47" s="3" t="s">
        <v>341</v>
      </c>
    </row>
    <row r="48" spans="1:13" x14ac:dyDescent="0.25">
      <c r="A48" s="3" t="s">
        <v>129</v>
      </c>
      <c r="B48" s="3" t="s">
        <v>64</v>
      </c>
      <c r="C48" s="3" t="s">
        <v>273</v>
      </c>
      <c r="D48" s="3" t="s">
        <v>65</v>
      </c>
      <c r="E48" s="3" t="s">
        <v>207</v>
      </c>
      <c r="F48" s="3" t="s">
        <v>213</v>
      </c>
      <c r="G48" s="3" t="s">
        <v>214</v>
      </c>
      <c r="H48" s="3" t="s">
        <v>62</v>
      </c>
      <c r="I48" s="3" t="s">
        <v>61</v>
      </c>
      <c r="J48" s="3" t="s">
        <v>62</v>
      </c>
      <c r="K48" s="3" t="s">
        <v>224</v>
      </c>
      <c r="L48" s="3">
        <v>100</v>
      </c>
      <c r="M48" s="3" t="s">
        <v>341</v>
      </c>
    </row>
    <row r="49" spans="1:13" x14ac:dyDescent="0.25">
      <c r="A49" s="3" t="s">
        <v>130</v>
      </c>
      <c r="B49" s="3" t="s">
        <v>64</v>
      </c>
      <c r="C49" s="3" t="s">
        <v>274</v>
      </c>
      <c r="D49" s="3" t="s">
        <v>65</v>
      </c>
      <c r="E49" s="3" t="s">
        <v>232</v>
      </c>
      <c r="F49" s="3" t="s">
        <v>213</v>
      </c>
      <c r="G49" s="3" t="s">
        <v>214</v>
      </c>
      <c r="H49" s="3" t="s">
        <v>62</v>
      </c>
      <c r="I49" s="3" t="s">
        <v>62</v>
      </c>
      <c r="J49" s="3" t="s">
        <v>62</v>
      </c>
      <c r="K49" s="3" t="s">
        <v>215</v>
      </c>
      <c r="L49" s="3">
        <v>100</v>
      </c>
      <c r="M49" s="3" t="s">
        <v>341</v>
      </c>
    </row>
    <row r="50" spans="1:13" x14ac:dyDescent="0.25">
      <c r="A50" s="3" t="s">
        <v>131</v>
      </c>
      <c r="B50" s="3" t="s">
        <v>64</v>
      </c>
      <c r="C50" s="3" t="s">
        <v>275</v>
      </c>
      <c r="D50" s="3" t="s">
        <v>65</v>
      </c>
      <c r="E50" s="3" t="s">
        <v>212</v>
      </c>
      <c r="F50" s="3" t="s">
        <v>213</v>
      </c>
      <c r="G50" s="3" t="s">
        <v>214</v>
      </c>
      <c r="H50" s="3" t="s">
        <v>62</v>
      </c>
      <c r="I50" s="3" t="s">
        <v>62</v>
      </c>
      <c r="J50" s="3" t="s">
        <v>62</v>
      </c>
      <c r="K50" s="3" t="s">
        <v>215</v>
      </c>
      <c r="L50" s="3">
        <v>100</v>
      </c>
      <c r="M50" s="3" t="s">
        <v>341</v>
      </c>
    </row>
    <row r="51" spans="1:13" x14ac:dyDescent="0.25">
      <c r="A51" s="3" t="s">
        <v>132</v>
      </c>
      <c r="B51" s="3" t="s">
        <v>64</v>
      </c>
      <c r="C51" s="3" t="s">
        <v>276</v>
      </c>
      <c r="D51" s="3" t="s">
        <v>65</v>
      </c>
      <c r="E51" s="3" t="s">
        <v>260</v>
      </c>
      <c r="F51" s="3" t="s">
        <v>228</v>
      </c>
      <c r="G51" s="3" t="s">
        <v>229</v>
      </c>
      <c r="H51" s="3" t="s">
        <v>62</v>
      </c>
      <c r="I51" s="3" t="s">
        <v>62</v>
      </c>
      <c r="J51" s="3" t="s">
        <v>62</v>
      </c>
      <c r="K51" s="3" t="s">
        <v>210</v>
      </c>
      <c r="L51" s="3">
        <v>50</v>
      </c>
      <c r="M51" s="3" t="s">
        <v>341</v>
      </c>
    </row>
    <row r="52" spans="1:13" x14ac:dyDescent="0.25">
      <c r="A52" s="3" t="s">
        <v>133</v>
      </c>
      <c r="B52" s="3" t="s">
        <v>64</v>
      </c>
      <c r="C52" s="3" t="s">
        <v>277</v>
      </c>
      <c r="D52" s="3" t="s">
        <v>65</v>
      </c>
      <c r="E52" s="3" t="s">
        <v>207</v>
      </c>
      <c r="F52" s="3" t="s">
        <v>208</v>
      </c>
      <c r="G52" s="3" t="s">
        <v>209</v>
      </c>
      <c r="H52" s="3" t="s">
        <v>61</v>
      </c>
      <c r="I52" s="3" t="s">
        <v>61</v>
      </c>
      <c r="J52" s="3" t="s">
        <v>61</v>
      </c>
      <c r="K52" s="3" t="s">
        <v>219</v>
      </c>
      <c r="L52" s="3">
        <v>0</v>
      </c>
      <c r="M52" s="3" t="s">
        <v>341</v>
      </c>
    </row>
    <row r="53" spans="1:13" x14ac:dyDescent="0.25">
      <c r="A53" s="3" t="s">
        <v>134</v>
      </c>
      <c r="B53" s="3" t="s">
        <v>64</v>
      </c>
      <c r="C53" s="3" t="s">
        <v>278</v>
      </c>
      <c r="D53" s="3" t="s">
        <v>88</v>
      </c>
      <c r="E53" s="3" t="s">
        <v>212</v>
      </c>
      <c r="F53" s="3" t="s">
        <v>213</v>
      </c>
      <c r="G53" s="3" t="s">
        <v>223</v>
      </c>
      <c r="H53" s="3" t="s">
        <v>62</v>
      </c>
      <c r="I53" s="3" t="s">
        <v>62</v>
      </c>
      <c r="J53" s="3" t="s">
        <v>62</v>
      </c>
      <c r="K53" s="3" t="s">
        <v>224</v>
      </c>
      <c r="L53" s="3">
        <v>50</v>
      </c>
      <c r="M53" s="3" t="s">
        <v>341</v>
      </c>
    </row>
    <row r="54" spans="1:13" x14ac:dyDescent="0.25">
      <c r="A54" s="3" t="s">
        <v>135</v>
      </c>
      <c r="B54" s="3" t="s">
        <v>64</v>
      </c>
      <c r="C54" s="3" t="s">
        <v>279</v>
      </c>
      <c r="D54" s="3" t="s">
        <v>65</v>
      </c>
      <c r="E54" s="3" t="s">
        <v>212</v>
      </c>
      <c r="F54" s="3" t="s">
        <v>213</v>
      </c>
      <c r="G54" s="3" t="s">
        <v>229</v>
      </c>
      <c r="H54" s="3" t="s">
        <v>62</v>
      </c>
      <c r="I54" s="3" t="s">
        <v>62</v>
      </c>
      <c r="J54" s="3" t="s">
        <v>62</v>
      </c>
      <c r="K54" s="3" t="s">
        <v>224</v>
      </c>
      <c r="L54" s="3">
        <v>50</v>
      </c>
      <c r="M54" s="3" t="s">
        <v>341</v>
      </c>
    </row>
    <row r="55" spans="1:13" x14ac:dyDescent="0.25">
      <c r="A55" s="3" t="s">
        <v>136</v>
      </c>
      <c r="B55" s="3" t="s">
        <v>64</v>
      </c>
      <c r="C55" s="3" t="s">
        <v>280</v>
      </c>
      <c r="D55" s="3" t="s">
        <v>65</v>
      </c>
      <c r="E55" s="3" t="s">
        <v>207</v>
      </c>
      <c r="F55" s="3" t="s">
        <v>213</v>
      </c>
      <c r="G55" s="3" t="s">
        <v>229</v>
      </c>
      <c r="H55" s="3" t="s">
        <v>62</v>
      </c>
      <c r="I55" s="3" t="s">
        <v>62</v>
      </c>
      <c r="J55" s="3" t="s">
        <v>61</v>
      </c>
      <c r="K55" s="3" t="s">
        <v>224</v>
      </c>
      <c r="L55" s="3">
        <v>50</v>
      </c>
      <c r="M55" s="3" t="s">
        <v>341</v>
      </c>
    </row>
    <row r="56" spans="1:13" x14ac:dyDescent="0.25">
      <c r="A56" s="3" t="s">
        <v>137</v>
      </c>
      <c r="B56" s="3" t="s">
        <v>64</v>
      </c>
      <c r="C56" s="3" t="s">
        <v>281</v>
      </c>
      <c r="D56" s="3" t="s">
        <v>65</v>
      </c>
      <c r="E56" s="3" t="s">
        <v>221</v>
      </c>
      <c r="F56" s="3" t="s">
        <v>208</v>
      </c>
      <c r="G56" s="3" t="s">
        <v>229</v>
      </c>
      <c r="H56" s="3" t="s">
        <v>62</v>
      </c>
      <c r="I56" s="3" t="s">
        <v>62</v>
      </c>
      <c r="J56" s="3" t="s">
        <v>62</v>
      </c>
      <c r="K56" s="3" t="s">
        <v>224</v>
      </c>
      <c r="L56" s="3">
        <v>50</v>
      </c>
      <c r="M56" s="3" t="s">
        <v>341</v>
      </c>
    </row>
    <row r="57" spans="1:13" x14ac:dyDescent="0.25">
      <c r="A57" s="3" t="s">
        <v>138</v>
      </c>
      <c r="B57" s="3" t="s">
        <v>64</v>
      </c>
      <c r="C57" s="3" t="s">
        <v>282</v>
      </c>
      <c r="D57" s="3" t="s">
        <v>65</v>
      </c>
      <c r="E57" s="3" t="s">
        <v>239</v>
      </c>
      <c r="F57" s="3" t="s">
        <v>208</v>
      </c>
      <c r="G57" s="3" t="s">
        <v>209</v>
      </c>
      <c r="H57" s="3" t="s">
        <v>61</v>
      </c>
      <c r="I57" s="3" t="s">
        <v>62</v>
      </c>
      <c r="J57" s="3" t="s">
        <v>62</v>
      </c>
      <c r="K57" s="3" t="s">
        <v>224</v>
      </c>
      <c r="L57" s="3">
        <v>0</v>
      </c>
      <c r="M57" s="3" t="s">
        <v>341</v>
      </c>
    </row>
    <row r="58" spans="1:13" x14ac:dyDescent="0.25">
      <c r="A58" s="3" t="s">
        <v>139</v>
      </c>
      <c r="B58" s="3" t="s">
        <v>64</v>
      </c>
      <c r="C58" s="3" t="s">
        <v>283</v>
      </c>
      <c r="D58" s="3" t="s">
        <v>65</v>
      </c>
      <c r="E58" s="3" t="s">
        <v>221</v>
      </c>
      <c r="F58" s="3" t="s">
        <v>208</v>
      </c>
      <c r="G58" s="3" t="s">
        <v>209</v>
      </c>
      <c r="H58" s="3" t="s">
        <v>62</v>
      </c>
      <c r="I58" s="3" t="s">
        <v>62</v>
      </c>
      <c r="J58" s="3" t="s">
        <v>62</v>
      </c>
      <c r="K58" s="3" t="s">
        <v>224</v>
      </c>
      <c r="L58" s="3">
        <v>0</v>
      </c>
      <c r="M58" s="3" t="s">
        <v>341</v>
      </c>
    </row>
    <row r="59" spans="1:13" x14ac:dyDescent="0.25">
      <c r="A59" s="3" t="s">
        <v>140</v>
      </c>
      <c r="B59" s="3" t="s">
        <v>64</v>
      </c>
      <c r="C59" s="3" t="s">
        <v>284</v>
      </c>
      <c r="D59" s="3" t="s">
        <v>65</v>
      </c>
      <c r="E59" s="3" t="s">
        <v>221</v>
      </c>
      <c r="F59" s="3" t="s">
        <v>228</v>
      </c>
      <c r="G59" s="3" t="s">
        <v>209</v>
      </c>
      <c r="H59" s="3" t="s">
        <v>62</v>
      </c>
      <c r="I59" s="3" t="s">
        <v>62</v>
      </c>
      <c r="J59" s="3" t="s">
        <v>61</v>
      </c>
      <c r="K59" s="3" t="s">
        <v>224</v>
      </c>
      <c r="L59" s="3">
        <v>0</v>
      </c>
      <c r="M59" s="3" t="s">
        <v>341</v>
      </c>
    </row>
    <row r="60" spans="1:13" x14ac:dyDescent="0.25">
      <c r="A60" s="3" t="s">
        <v>141</v>
      </c>
      <c r="B60" s="3" t="s">
        <v>64</v>
      </c>
      <c r="C60" s="3" t="s">
        <v>285</v>
      </c>
      <c r="D60" s="3" t="s">
        <v>65</v>
      </c>
      <c r="E60" s="3" t="s">
        <v>207</v>
      </c>
      <c r="F60" s="3" t="s">
        <v>213</v>
      </c>
      <c r="G60" s="3" t="s">
        <v>214</v>
      </c>
      <c r="H60" s="3" t="s">
        <v>62</v>
      </c>
      <c r="I60" s="3" t="s">
        <v>62</v>
      </c>
      <c r="J60" s="3" t="s">
        <v>62</v>
      </c>
      <c r="K60" s="3" t="s">
        <v>215</v>
      </c>
      <c r="L60" s="3" t="s">
        <v>216</v>
      </c>
      <c r="M60" s="3" t="s">
        <v>341</v>
      </c>
    </row>
    <row r="61" spans="1:13" x14ac:dyDescent="0.25">
      <c r="A61" s="3" t="s">
        <v>142</v>
      </c>
      <c r="B61" s="3" t="s">
        <v>64</v>
      </c>
      <c r="C61" s="3" t="s">
        <v>286</v>
      </c>
      <c r="D61" s="3" t="s">
        <v>88</v>
      </c>
      <c r="E61" s="3" t="s">
        <v>249</v>
      </c>
      <c r="F61" s="3" t="s">
        <v>228</v>
      </c>
      <c r="G61" s="3" t="s">
        <v>209</v>
      </c>
      <c r="H61" s="3" t="s">
        <v>61</v>
      </c>
      <c r="I61" s="3" t="s">
        <v>61</v>
      </c>
      <c r="J61" s="3" t="s">
        <v>62</v>
      </c>
      <c r="K61" s="3" t="s">
        <v>210</v>
      </c>
      <c r="L61" s="3">
        <v>0</v>
      </c>
      <c r="M61" s="3" t="s">
        <v>341</v>
      </c>
    </row>
    <row r="62" spans="1:13" x14ac:dyDescent="0.25">
      <c r="A62" s="3" t="s">
        <v>143</v>
      </c>
      <c r="B62" s="3" t="s">
        <v>64</v>
      </c>
      <c r="C62" s="3" t="s">
        <v>287</v>
      </c>
      <c r="D62" s="3" t="s">
        <v>65</v>
      </c>
      <c r="E62" s="3" t="s">
        <v>218</v>
      </c>
      <c r="F62" s="3" t="s">
        <v>213</v>
      </c>
      <c r="G62" s="3" t="s">
        <v>229</v>
      </c>
      <c r="H62" s="3" t="s">
        <v>61</v>
      </c>
      <c r="I62" s="3" t="s">
        <v>61</v>
      </c>
      <c r="J62" s="3" t="s">
        <v>61</v>
      </c>
      <c r="K62" s="3" t="s">
        <v>210</v>
      </c>
      <c r="L62" s="3">
        <v>50</v>
      </c>
      <c r="M62" s="3" t="s">
        <v>341</v>
      </c>
    </row>
    <row r="63" spans="1:13" x14ac:dyDescent="0.25">
      <c r="A63" s="3" t="s">
        <v>144</v>
      </c>
      <c r="B63" s="3" t="s">
        <v>64</v>
      </c>
      <c r="C63" s="3" t="s">
        <v>288</v>
      </c>
      <c r="D63" s="3" t="s">
        <v>65</v>
      </c>
      <c r="E63" s="3" t="s">
        <v>221</v>
      </c>
      <c r="F63" s="3" t="s">
        <v>213</v>
      </c>
      <c r="G63" s="3" t="s">
        <v>214</v>
      </c>
      <c r="H63" s="3" t="s">
        <v>62</v>
      </c>
      <c r="I63" s="3" t="s">
        <v>62</v>
      </c>
      <c r="J63" s="3" t="s">
        <v>62</v>
      </c>
      <c r="K63" s="3" t="s">
        <v>215</v>
      </c>
      <c r="L63" s="3">
        <v>100</v>
      </c>
      <c r="M63" s="3" t="s">
        <v>341</v>
      </c>
    </row>
    <row r="64" spans="1:13" x14ac:dyDescent="0.25">
      <c r="A64" s="3" t="s">
        <v>145</v>
      </c>
      <c r="B64" s="3" t="s">
        <v>64</v>
      </c>
      <c r="C64" s="3" t="s">
        <v>289</v>
      </c>
      <c r="D64" s="3" t="s">
        <v>88</v>
      </c>
      <c r="E64" s="3" t="s">
        <v>212</v>
      </c>
      <c r="F64" s="3" t="s">
        <v>213</v>
      </c>
      <c r="G64" s="3" t="s">
        <v>229</v>
      </c>
      <c r="H64" s="3" t="s">
        <v>62</v>
      </c>
      <c r="I64" s="3" t="s">
        <v>62</v>
      </c>
      <c r="J64" s="3" t="s">
        <v>62</v>
      </c>
      <c r="K64" s="3" t="s">
        <v>215</v>
      </c>
      <c r="L64" s="3">
        <v>50</v>
      </c>
      <c r="M64" s="3" t="s">
        <v>341</v>
      </c>
    </row>
    <row r="65" spans="1:13" x14ac:dyDescent="0.25">
      <c r="A65" s="3" t="s">
        <v>146</v>
      </c>
      <c r="B65" s="3" t="s">
        <v>64</v>
      </c>
      <c r="C65" s="3" t="s">
        <v>290</v>
      </c>
      <c r="D65" s="3" t="s">
        <v>65</v>
      </c>
      <c r="E65" s="3" t="s">
        <v>207</v>
      </c>
      <c r="F65" s="3" t="s">
        <v>213</v>
      </c>
      <c r="G65" s="3" t="s">
        <v>214</v>
      </c>
      <c r="H65" s="3" t="s">
        <v>62</v>
      </c>
      <c r="I65" s="3" t="s">
        <v>62</v>
      </c>
      <c r="J65" s="3" t="s">
        <v>62</v>
      </c>
      <c r="K65" s="3" t="s">
        <v>215</v>
      </c>
      <c r="L65" s="3">
        <v>100</v>
      </c>
      <c r="M65" s="3" t="s">
        <v>341</v>
      </c>
    </row>
    <row r="66" spans="1:13" x14ac:dyDescent="0.25">
      <c r="A66" s="3" t="s">
        <v>147</v>
      </c>
      <c r="B66" s="3" t="s">
        <v>64</v>
      </c>
      <c r="C66" s="3" t="s">
        <v>291</v>
      </c>
      <c r="D66" s="3" t="s">
        <v>88</v>
      </c>
      <c r="E66" s="3" t="s">
        <v>212</v>
      </c>
      <c r="F66" s="3" t="s">
        <v>213</v>
      </c>
      <c r="G66" s="3" t="s">
        <v>214</v>
      </c>
      <c r="H66" s="3" t="s">
        <v>62</v>
      </c>
      <c r="I66" s="3" t="s">
        <v>62</v>
      </c>
      <c r="J66" s="3" t="s">
        <v>62</v>
      </c>
      <c r="K66" s="3" t="s">
        <v>215</v>
      </c>
      <c r="L66" s="3">
        <v>100</v>
      </c>
      <c r="M66" s="3" t="s">
        <v>341</v>
      </c>
    </row>
    <row r="67" spans="1:13" x14ac:dyDescent="0.25">
      <c r="A67" s="3" t="s">
        <v>148</v>
      </c>
      <c r="B67" s="3" t="s">
        <v>64</v>
      </c>
      <c r="C67" s="3" t="s">
        <v>292</v>
      </c>
      <c r="D67" s="3" t="s">
        <v>88</v>
      </c>
      <c r="E67" s="3" t="s">
        <v>218</v>
      </c>
      <c r="F67" s="3" t="s">
        <v>213</v>
      </c>
      <c r="G67" s="3" t="s">
        <v>223</v>
      </c>
      <c r="H67" s="3" t="s">
        <v>62</v>
      </c>
      <c r="I67" s="3" t="s">
        <v>62</v>
      </c>
      <c r="J67" s="3" t="s">
        <v>62</v>
      </c>
      <c r="K67" s="3" t="s">
        <v>224</v>
      </c>
      <c r="L67" s="3">
        <v>50</v>
      </c>
      <c r="M67" s="3" t="s">
        <v>341</v>
      </c>
    </row>
    <row r="68" spans="1:13" x14ac:dyDescent="0.25">
      <c r="A68" s="3" t="s">
        <v>149</v>
      </c>
      <c r="B68" s="3" t="s">
        <v>64</v>
      </c>
      <c r="C68" s="3" t="s">
        <v>293</v>
      </c>
      <c r="D68" s="3" t="s">
        <v>65</v>
      </c>
      <c r="E68" s="3" t="s">
        <v>260</v>
      </c>
      <c r="F68" s="3" t="s">
        <v>228</v>
      </c>
      <c r="G68" s="3" t="s">
        <v>209</v>
      </c>
      <c r="H68" s="3" t="s">
        <v>62</v>
      </c>
      <c r="I68" s="3" t="s">
        <v>62</v>
      </c>
      <c r="J68" s="3" t="s">
        <v>62</v>
      </c>
      <c r="K68" s="3" t="s">
        <v>224</v>
      </c>
      <c r="L68" s="3">
        <v>0</v>
      </c>
      <c r="M68" s="3" t="s">
        <v>341</v>
      </c>
    </row>
    <row r="69" spans="1:13" x14ac:dyDescent="0.25">
      <c r="A69" s="3" t="s">
        <v>1488</v>
      </c>
      <c r="B69" s="3" t="s">
        <v>64</v>
      </c>
      <c r="C69" s="3" t="s">
        <v>1489</v>
      </c>
      <c r="D69" s="3" t="s">
        <v>65</v>
      </c>
      <c r="E69" s="3" t="s">
        <v>260</v>
      </c>
      <c r="F69" s="3" t="s">
        <v>213</v>
      </c>
      <c r="G69" s="3" t="s">
        <v>55</v>
      </c>
      <c r="H69" s="3" t="s">
        <v>62</v>
      </c>
      <c r="I69" s="3" t="s">
        <v>62</v>
      </c>
      <c r="J69" s="3" t="s">
        <v>62</v>
      </c>
      <c r="K69" s="3" t="s">
        <v>295</v>
      </c>
      <c r="L69" s="3" t="s">
        <v>55</v>
      </c>
      <c r="M69" s="3" t="s">
        <v>341</v>
      </c>
    </row>
    <row r="70" spans="1:13" x14ac:dyDescent="0.25">
      <c r="A70" s="3" t="s">
        <v>380</v>
      </c>
      <c r="B70" s="3" t="s">
        <v>64</v>
      </c>
      <c r="C70" s="3" t="s">
        <v>381</v>
      </c>
      <c r="D70" s="3" t="s">
        <v>65</v>
      </c>
      <c r="E70" s="3" t="s">
        <v>232</v>
      </c>
      <c r="F70" s="3" t="s">
        <v>213</v>
      </c>
      <c r="G70" s="3" t="s">
        <v>55</v>
      </c>
      <c r="H70" s="3" t="s">
        <v>62</v>
      </c>
      <c r="I70" s="3" t="s">
        <v>62</v>
      </c>
      <c r="J70" s="3" t="s">
        <v>62</v>
      </c>
      <c r="K70" s="3" t="s">
        <v>295</v>
      </c>
      <c r="L70" s="3" t="s">
        <v>55</v>
      </c>
      <c r="M70" s="3" t="s">
        <v>341</v>
      </c>
    </row>
    <row r="71" spans="1:13" x14ac:dyDescent="0.25">
      <c r="A71" s="3" t="s">
        <v>150</v>
      </c>
      <c r="B71" s="3" t="s">
        <v>64</v>
      </c>
      <c r="C71" s="3" t="s">
        <v>294</v>
      </c>
      <c r="D71" s="3" t="s">
        <v>65</v>
      </c>
      <c r="E71" s="3" t="s">
        <v>232</v>
      </c>
      <c r="F71" s="3" t="s">
        <v>213</v>
      </c>
      <c r="G71" s="3" t="s">
        <v>214</v>
      </c>
      <c r="H71" s="3" t="s">
        <v>62</v>
      </c>
      <c r="I71" s="3" t="s">
        <v>62</v>
      </c>
      <c r="J71" s="3" t="s">
        <v>62</v>
      </c>
      <c r="K71" s="3" t="s">
        <v>295</v>
      </c>
      <c r="L71" s="3">
        <v>100</v>
      </c>
      <c r="M71" s="3" t="s">
        <v>341</v>
      </c>
    </row>
    <row r="72" spans="1:13" x14ac:dyDescent="0.25">
      <c r="A72" s="3" t="s">
        <v>151</v>
      </c>
      <c r="B72" s="3" t="s">
        <v>64</v>
      </c>
      <c r="C72" s="3" t="s">
        <v>296</v>
      </c>
      <c r="D72" s="3" t="s">
        <v>65</v>
      </c>
      <c r="E72" s="3" t="s">
        <v>227</v>
      </c>
      <c r="F72" s="3" t="s">
        <v>228</v>
      </c>
      <c r="G72" s="3" t="s">
        <v>229</v>
      </c>
      <c r="H72" s="3" t="s">
        <v>62</v>
      </c>
      <c r="I72" s="3" t="s">
        <v>62</v>
      </c>
      <c r="J72" s="3" t="s">
        <v>62</v>
      </c>
      <c r="K72" s="3" t="s">
        <v>295</v>
      </c>
      <c r="L72" s="3">
        <v>50</v>
      </c>
      <c r="M72" s="3" t="s">
        <v>341</v>
      </c>
    </row>
    <row r="73" spans="1:13" x14ac:dyDescent="0.25">
      <c r="A73" s="3" t="s">
        <v>1443</v>
      </c>
      <c r="B73" s="3" t="s">
        <v>64</v>
      </c>
      <c r="C73" s="3" t="s">
        <v>1444</v>
      </c>
      <c r="D73" s="3" t="s">
        <v>65</v>
      </c>
      <c r="E73" s="3" t="s">
        <v>234</v>
      </c>
      <c r="F73" s="3" t="s">
        <v>213</v>
      </c>
      <c r="G73" s="3"/>
      <c r="H73" s="3" t="s">
        <v>62</v>
      </c>
      <c r="I73" s="3" t="s">
        <v>62</v>
      </c>
      <c r="J73" s="3" t="s">
        <v>62</v>
      </c>
      <c r="K73" s="3" t="s">
        <v>295</v>
      </c>
      <c r="L73" s="3"/>
      <c r="M73" s="3" t="s">
        <v>341</v>
      </c>
    </row>
    <row r="74" spans="1:13" x14ac:dyDescent="0.25">
      <c r="A74" s="3" t="s">
        <v>1421</v>
      </c>
      <c r="B74" s="3" t="s">
        <v>64</v>
      </c>
      <c r="C74" s="3" t="s">
        <v>1436</v>
      </c>
      <c r="D74" s="3" t="s">
        <v>65</v>
      </c>
      <c r="E74" s="3" t="s">
        <v>260</v>
      </c>
      <c r="F74" s="3" t="s">
        <v>208</v>
      </c>
      <c r="G74" s="3" t="s">
        <v>55</v>
      </c>
      <c r="H74" s="3" t="s">
        <v>62</v>
      </c>
      <c r="I74" s="3" t="s">
        <v>62</v>
      </c>
      <c r="J74" s="3" t="s">
        <v>62</v>
      </c>
      <c r="K74" s="3" t="s">
        <v>295</v>
      </c>
      <c r="L74" s="3" t="s">
        <v>55</v>
      </c>
      <c r="M74" s="3" t="s">
        <v>341</v>
      </c>
    </row>
    <row r="75" spans="1:13" x14ac:dyDescent="0.25">
      <c r="A75" s="3" t="s">
        <v>1605</v>
      </c>
      <c r="B75" s="3" t="s">
        <v>64</v>
      </c>
      <c r="C75" s="3" t="s">
        <v>1606</v>
      </c>
      <c r="D75" s="3" t="s">
        <v>65</v>
      </c>
      <c r="E75" s="3" t="s">
        <v>232</v>
      </c>
      <c r="F75" s="3" t="s">
        <v>213</v>
      </c>
      <c r="G75" s="3" t="s">
        <v>55</v>
      </c>
      <c r="H75" s="3" t="s">
        <v>62</v>
      </c>
      <c r="I75" s="3" t="s">
        <v>62</v>
      </c>
      <c r="J75" s="3" t="s">
        <v>62</v>
      </c>
      <c r="K75" s="3" t="s">
        <v>295</v>
      </c>
      <c r="L75" s="3" t="s">
        <v>55</v>
      </c>
      <c r="M75" s="3" t="s">
        <v>341</v>
      </c>
    </row>
    <row r="76" spans="1:13" x14ac:dyDescent="0.25">
      <c r="A76" s="3" t="s">
        <v>1424</v>
      </c>
      <c r="B76" s="3" t="s">
        <v>64</v>
      </c>
      <c r="C76" s="3" t="s">
        <v>1437</v>
      </c>
      <c r="D76" s="3" t="s">
        <v>65</v>
      </c>
      <c r="E76" s="3" t="s">
        <v>260</v>
      </c>
      <c r="F76" s="3" t="s">
        <v>213</v>
      </c>
      <c r="G76" s="3" t="s">
        <v>55</v>
      </c>
      <c r="H76" s="3" t="s">
        <v>62</v>
      </c>
      <c r="I76" s="3" t="s">
        <v>62</v>
      </c>
      <c r="J76" s="3" t="s">
        <v>62</v>
      </c>
      <c r="K76" s="3" t="s">
        <v>295</v>
      </c>
      <c r="L76" s="3" t="s">
        <v>55</v>
      </c>
      <c r="M76" s="3" t="s">
        <v>341</v>
      </c>
    </row>
    <row r="77" spans="1:13" x14ac:dyDescent="0.25">
      <c r="A77" s="3" t="s">
        <v>1492</v>
      </c>
      <c r="B77" s="3" t="s">
        <v>64</v>
      </c>
      <c r="C77" s="3" t="s">
        <v>1493</v>
      </c>
      <c r="D77" s="3" t="s">
        <v>65</v>
      </c>
      <c r="E77" s="3" t="s">
        <v>218</v>
      </c>
      <c r="F77" s="3" t="s">
        <v>213</v>
      </c>
      <c r="G77" s="3"/>
      <c r="H77" s="3" t="s">
        <v>62</v>
      </c>
      <c r="I77" s="3" t="s">
        <v>62</v>
      </c>
      <c r="J77" s="3" t="s">
        <v>62</v>
      </c>
      <c r="K77" s="3" t="s">
        <v>295</v>
      </c>
      <c r="L77" s="3"/>
      <c r="M77" s="3" t="s">
        <v>341</v>
      </c>
    </row>
    <row r="78" spans="1:13" x14ac:dyDescent="0.25">
      <c r="A78" s="3" t="s">
        <v>1441</v>
      </c>
      <c r="B78" s="3" t="s">
        <v>64</v>
      </c>
      <c r="C78" s="3" t="s">
        <v>1442</v>
      </c>
      <c r="D78" s="3" t="s">
        <v>65</v>
      </c>
      <c r="E78" s="3" t="s">
        <v>212</v>
      </c>
      <c r="F78" s="3" t="s">
        <v>213</v>
      </c>
      <c r="G78" s="3"/>
      <c r="H78" s="3" t="s">
        <v>62</v>
      </c>
      <c r="I78" s="3" t="s">
        <v>62</v>
      </c>
      <c r="J78" s="3" t="s">
        <v>62</v>
      </c>
      <c r="K78" s="3" t="s">
        <v>295</v>
      </c>
      <c r="L78" s="3"/>
      <c r="M78" s="3" t="s">
        <v>341</v>
      </c>
    </row>
    <row r="79" spans="1:13" x14ac:dyDescent="0.25">
      <c r="A79" s="3" t="s">
        <v>1526</v>
      </c>
      <c r="B79" s="3" t="s">
        <v>64</v>
      </c>
      <c r="C79" s="3" t="s">
        <v>1527</v>
      </c>
      <c r="D79" s="3" t="s">
        <v>65</v>
      </c>
      <c r="E79" s="3" t="s">
        <v>232</v>
      </c>
      <c r="F79" s="3" t="s">
        <v>213</v>
      </c>
      <c r="G79" s="3"/>
      <c r="H79" s="3" t="s">
        <v>62</v>
      </c>
      <c r="I79" s="3" t="s">
        <v>62</v>
      </c>
      <c r="J79" s="3" t="s">
        <v>62</v>
      </c>
      <c r="K79" s="3" t="s">
        <v>295</v>
      </c>
      <c r="L79" s="3"/>
      <c r="M79" s="3" t="s">
        <v>341</v>
      </c>
    </row>
    <row r="80" spans="1:13" x14ac:dyDescent="0.25">
      <c r="A80" s="3" t="s">
        <v>1439</v>
      </c>
      <c r="B80" s="3" t="s">
        <v>64</v>
      </c>
      <c r="C80" s="3" t="s">
        <v>1440</v>
      </c>
      <c r="D80" s="3" t="s">
        <v>65</v>
      </c>
      <c r="E80" s="3" t="s">
        <v>212</v>
      </c>
      <c r="F80" s="3" t="s">
        <v>213</v>
      </c>
      <c r="G80" s="3"/>
      <c r="H80" s="3" t="s">
        <v>62</v>
      </c>
      <c r="I80" s="3" t="s">
        <v>62</v>
      </c>
      <c r="J80" s="3" t="s">
        <v>62</v>
      </c>
      <c r="K80" s="3" t="s">
        <v>295</v>
      </c>
      <c r="L80" s="3"/>
      <c r="M80" s="3" t="s">
        <v>341</v>
      </c>
    </row>
    <row r="81" spans="1:13" x14ac:dyDescent="0.25">
      <c r="A81" s="3" t="s">
        <v>152</v>
      </c>
      <c r="B81" s="3" t="s">
        <v>64</v>
      </c>
      <c r="C81" s="3" t="s">
        <v>297</v>
      </c>
      <c r="D81" s="3" t="s">
        <v>65</v>
      </c>
      <c r="E81" s="3" t="s">
        <v>218</v>
      </c>
      <c r="F81" s="3" t="s">
        <v>208</v>
      </c>
      <c r="G81" s="3" t="s">
        <v>55</v>
      </c>
      <c r="H81" s="3" t="s">
        <v>61</v>
      </c>
      <c r="I81" s="3" t="s">
        <v>298</v>
      </c>
      <c r="J81" s="3" t="s">
        <v>299</v>
      </c>
      <c r="K81" s="3" t="s">
        <v>210</v>
      </c>
      <c r="L81" s="3" t="s">
        <v>55</v>
      </c>
      <c r="M81" s="3" t="s">
        <v>341</v>
      </c>
    </row>
    <row r="82" spans="1:13" x14ac:dyDescent="0.25">
      <c r="A82" s="3" t="s">
        <v>1426</v>
      </c>
      <c r="B82" s="3" t="s">
        <v>64</v>
      </c>
      <c r="C82" s="3" t="s">
        <v>1438</v>
      </c>
      <c r="D82" s="3" t="s">
        <v>65</v>
      </c>
      <c r="E82" s="3" t="s">
        <v>207</v>
      </c>
      <c r="F82" s="3" t="s">
        <v>213</v>
      </c>
      <c r="G82" s="3"/>
      <c r="H82" s="3" t="s">
        <v>62</v>
      </c>
      <c r="I82" s="3" t="s">
        <v>62</v>
      </c>
      <c r="J82" s="3" t="s">
        <v>62</v>
      </c>
      <c r="K82" s="3" t="s">
        <v>295</v>
      </c>
      <c r="L82" s="3"/>
      <c r="M82" s="3" t="s">
        <v>341</v>
      </c>
    </row>
    <row r="83" spans="1:13" x14ac:dyDescent="0.25">
      <c r="A83" s="3" t="s">
        <v>195</v>
      </c>
      <c r="B83" s="3" t="s">
        <v>64</v>
      </c>
      <c r="C83" s="3" t="s">
        <v>340</v>
      </c>
      <c r="D83" s="3" t="s">
        <v>65</v>
      </c>
      <c r="E83" s="3" t="s">
        <v>260</v>
      </c>
      <c r="F83" s="3" t="s">
        <v>208</v>
      </c>
      <c r="G83" s="3" t="s">
        <v>55</v>
      </c>
      <c r="H83" s="3" t="s">
        <v>62</v>
      </c>
      <c r="I83" s="3" t="s">
        <v>62</v>
      </c>
      <c r="J83" s="3" t="s">
        <v>62</v>
      </c>
      <c r="K83" s="3" t="s">
        <v>295</v>
      </c>
      <c r="L83" s="3" t="s">
        <v>55</v>
      </c>
      <c r="M83" s="3" t="s">
        <v>341</v>
      </c>
    </row>
    <row r="84" spans="1:13" x14ac:dyDescent="0.25">
      <c r="A84" s="3" t="s">
        <v>1530</v>
      </c>
      <c r="B84" s="3" t="s">
        <v>64</v>
      </c>
      <c r="C84" s="3" t="s">
        <v>1531</v>
      </c>
      <c r="D84" s="3" t="s">
        <v>65</v>
      </c>
      <c r="E84" s="3" t="s">
        <v>232</v>
      </c>
      <c r="F84" s="3" t="s">
        <v>213</v>
      </c>
      <c r="G84" s="3"/>
      <c r="H84" s="3" t="s">
        <v>62</v>
      </c>
      <c r="I84" s="3" t="s">
        <v>62</v>
      </c>
      <c r="J84" s="3" t="s">
        <v>62</v>
      </c>
      <c r="K84" s="3" t="s">
        <v>295</v>
      </c>
      <c r="L84" s="3"/>
      <c r="M84" s="3" t="s">
        <v>341</v>
      </c>
    </row>
    <row r="85" spans="1:13" x14ac:dyDescent="0.25">
      <c r="A85" s="3" t="s">
        <v>1528</v>
      </c>
      <c r="B85" s="3" t="s">
        <v>64</v>
      </c>
      <c r="C85" s="3" t="s">
        <v>1529</v>
      </c>
      <c r="D85" s="3" t="s">
        <v>65</v>
      </c>
      <c r="E85" s="3" t="s">
        <v>232</v>
      </c>
      <c r="F85" s="3" t="s">
        <v>213</v>
      </c>
      <c r="G85" s="3"/>
      <c r="H85" s="3" t="s">
        <v>62</v>
      </c>
      <c r="I85" s="3" t="s">
        <v>62</v>
      </c>
      <c r="J85" s="3" t="s">
        <v>62</v>
      </c>
      <c r="K85" s="3" t="s">
        <v>295</v>
      </c>
      <c r="L85" s="3"/>
      <c r="M85" s="3" t="s">
        <v>341</v>
      </c>
    </row>
    <row r="86" spans="1:13" x14ac:dyDescent="0.25">
      <c r="A86" s="3" t="s">
        <v>1490</v>
      </c>
      <c r="B86" s="3" t="s">
        <v>64</v>
      </c>
      <c r="C86" s="3" t="s">
        <v>1491</v>
      </c>
      <c r="D86" s="3" t="s">
        <v>65</v>
      </c>
      <c r="E86" s="3" t="s">
        <v>221</v>
      </c>
      <c r="F86" s="3" t="s">
        <v>213</v>
      </c>
      <c r="G86" s="3"/>
      <c r="H86" s="3" t="s">
        <v>62</v>
      </c>
      <c r="I86" s="3" t="s">
        <v>62</v>
      </c>
      <c r="J86" s="3" t="s">
        <v>62</v>
      </c>
      <c r="K86" s="3" t="s">
        <v>295</v>
      </c>
      <c r="L86" s="3"/>
      <c r="M86" s="3" t="s">
        <v>341</v>
      </c>
    </row>
    <row r="87" spans="1:13" x14ac:dyDescent="0.25">
      <c r="A87" s="3" t="s">
        <v>1496</v>
      </c>
      <c r="B87" s="3" t="s">
        <v>64</v>
      </c>
      <c r="C87" s="3" t="s">
        <v>1497</v>
      </c>
      <c r="D87" s="3" t="s">
        <v>65</v>
      </c>
      <c r="E87" s="3" t="s">
        <v>227</v>
      </c>
      <c r="F87" s="3" t="s">
        <v>213</v>
      </c>
      <c r="G87" s="3"/>
      <c r="H87" s="3" t="s">
        <v>62</v>
      </c>
      <c r="I87" s="3" t="s">
        <v>62</v>
      </c>
      <c r="J87" s="3" t="s">
        <v>62</v>
      </c>
      <c r="K87" s="3" t="s">
        <v>295</v>
      </c>
      <c r="L87" s="3"/>
      <c r="M87" s="3" t="s">
        <v>341</v>
      </c>
    </row>
    <row r="88" spans="1:13" x14ac:dyDescent="0.25">
      <c r="A88" s="3" t="s">
        <v>1494</v>
      </c>
      <c r="B88" s="3" t="s">
        <v>64</v>
      </c>
      <c r="C88" s="3" t="s">
        <v>1495</v>
      </c>
      <c r="D88" s="3" t="s">
        <v>88</v>
      </c>
      <c r="E88" s="3" t="s">
        <v>234</v>
      </c>
      <c r="F88" s="3" t="s">
        <v>213</v>
      </c>
      <c r="G88" s="3"/>
      <c r="H88" s="3" t="s">
        <v>62</v>
      </c>
      <c r="I88" s="3" t="s">
        <v>62</v>
      </c>
      <c r="J88" s="3" t="s">
        <v>62</v>
      </c>
      <c r="K88" s="3" t="s">
        <v>295</v>
      </c>
      <c r="L88" s="3"/>
      <c r="M88" s="3" t="s">
        <v>341</v>
      </c>
    </row>
    <row r="89" spans="1:13" x14ac:dyDescent="0.25">
      <c r="A89" s="3" t="s">
        <v>153</v>
      </c>
      <c r="B89" s="3" t="s">
        <v>64</v>
      </c>
      <c r="C89" s="3" t="s">
        <v>300</v>
      </c>
      <c r="D89" s="3" t="s">
        <v>65</v>
      </c>
      <c r="E89" s="3" t="s">
        <v>207</v>
      </c>
      <c r="F89" s="3" t="s">
        <v>213</v>
      </c>
      <c r="G89" s="3" t="s">
        <v>55</v>
      </c>
      <c r="H89" s="3" t="s">
        <v>62</v>
      </c>
      <c r="I89" s="3" t="s">
        <v>62</v>
      </c>
      <c r="J89" s="3" t="s">
        <v>62</v>
      </c>
      <c r="K89" s="3" t="s">
        <v>295</v>
      </c>
      <c r="L89" s="3" t="s">
        <v>55</v>
      </c>
      <c r="M89" s="3" t="s">
        <v>341</v>
      </c>
    </row>
    <row r="90" spans="1:13" x14ac:dyDescent="0.25">
      <c r="A90" s="3" t="s">
        <v>155</v>
      </c>
      <c r="B90" s="3" t="s">
        <v>64</v>
      </c>
      <c r="C90" s="3" t="s">
        <v>301</v>
      </c>
      <c r="D90" s="3" t="s">
        <v>65</v>
      </c>
      <c r="E90" s="3" t="s">
        <v>227</v>
      </c>
      <c r="F90" s="3" t="s">
        <v>228</v>
      </c>
      <c r="G90" s="3" t="s">
        <v>229</v>
      </c>
      <c r="H90" s="3" t="s">
        <v>62</v>
      </c>
      <c r="I90" s="3" t="s">
        <v>62</v>
      </c>
      <c r="J90" s="3" t="s">
        <v>62</v>
      </c>
      <c r="K90" s="3" t="s">
        <v>219</v>
      </c>
      <c r="L90" s="3">
        <v>50</v>
      </c>
      <c r="M90" s="3" t="s">
        <v>341</v>
      </c>
    </row>
    <row r="91" spans="1:13" x14ac:dyDescent="0.25">
      <c r="A91" s="3" t="s">
        <v>156</v>
      </c>
      <c r="B91" s="3" t="s">
        <v>64</v>
      </c>
      <c r="C91" s="3" t="s">
        <v>302</v>
      </c>
      <c r="D91" s="3" t="s">
        <v>65</v>
      </c>
      <c r="E91" s="3" t="s">
        <v>221</v>
      </c>
      <c r="F91" s="3" t="s">
        <v>208</v>
      </c>
      <c r="G91" s="3" t="s">
        <v>214</v>
      </c>
      <c r="H91" s="3" t="s">
        <v>62</v>
      </c>
      <c r="I91" s="3" t="s">
        <v>62</v>
      </c>
      <c r="J91" s="3" t="s">
        <v>62</v>
      </c>
      <c r="K91" s="3" t="s">
        <v>215</v>
      </c>
      <c r="L91" s="3">
        <v>100</v>
      </c>
      <c r="M91" s="3" t="s">
        <v>341</v>
      </c>
    </row>
    <row r="92" spans="1:13" x14ac:dyDescent="0.25">
      <c r="A92" s="3" t="s">
        <v>157</v>
      </c>
      <c r="B92" s="3" t="s">
        <v>64</v>
      </c>
      <c r="C92" s="3" t="s">
        <v>303</v>
      </c>
      <c r="D92" s="3" t="s">
        <v>65</v>
      </c>
      <c r="E92" s="3" t="s">
        <v>207</v>
      </c>
      <c r="F92" s="3" t="s">
        <v>208</v>
      </c>
      <c r="G92" s="3" t="s">
        <v>209</v>
      </c>
      <c r="H92" s="3" t="s">
        <v>62</v>
      </c>
      <c r="I92" s="3" t="s">
        <v>61</v>
      </c>
      <c r="J92" s="3" t="s">
        <v>62</v>
      </c>
      <c r="K92" s="3" t="s">
        <v>224</v>
      </c>
      <c r="L92" s="3">
        <v>0</v>
      </c>
      <c r="M92" s="3" t="s">
        <v>341</v>
      </c>
    </row>
    <row r="93" spans="1:13" x14ac:dyDescent="0.25">
      <c r="A93" s="3" t="s">
        <v>158</v>
      </c>
      <c r="B93" s="3" t="s">
        <v>64</v>
      </c>
      <c r="C93" s="3" t="s">
        <v>304</v>
      </c>
      <c r="D93" s="3" t="s">
        <v>65</v>
      </c>
      <c r="E93" s="3" t="s">
        <v>232</v>
      </c>
      <c r="F93" s="3" t="s">
        <v>213</v>
      </c>
      <c r="G93" s="3" t="s">
        <v>229</v>
      </c>
      <c r="H93" s="3" t="s">
        <v>62</v>
      </c>
      <c r="I93" s="3" t="s">
        <v>62</v>
      </c>
      <c r="J93" s="3" t="s">
        <v>62</v>
      </c>
      <c r="K93" s="3" t="s">
        <v>224</v>
      </c>
      <c r="L93" s="3">
        <v>50</v>
      </c>
      <c r="M93" s="3" t="s">
        <v>341</v>
      </c>
    </row>
    <row r="94" spans="1:13" x14ac:dyDescent="0.25">
      <c r="A94" s="3" t="s">
        <v>159</v>
      </c>
      <c r="B94" s="3" t="s">
        <v>64</v>
      </c>
      <c r="C94" s="3" t="s">
        <v>305</v>
      </c>
      <c r="D94" s="3" t="s">
        <v>88</v>
      </c>
      <c r="E94" s="3" t="s">
        <v>239</v>
      </c>
      <c r="F94" s="3" t="s">
        <v>208</v>
      </c>
      <c r="G94" s="3" t="s">
        <v>209</v>
      </c>
      <c r="H94" s="3" t="s">
        <v>61</v>
      </c>
      <c r="I94" s="3" t="s">
        <v>61</v>
      </c>
      <c r="J94" s="3" t="s">
        <v>61</v>
      </c>
      <c r="K94" s="3" t="s">
        <v>210</v>
      </c>
      <c r="L94" s="3">
        <v>0</v>
      </c>
      <c r="M94" s="3" t="s">
        <v>341</v>
      </c>
    </row>
    <row r="95" spans="1:13" x14ac:dyDescent="0.25">
      <c r="A95" s="3" t="s">
        <v>160</v>
      </c>
      <c r="B95" s="3" t="s">
        <v>64</v>
      </c>
      <c r="C95" s="3" t="s">
        <v>306</v>
      </c>
      <c r="D95" s="3" t="s">
        <v>65</v>
      </c>
      <c r="E95" s="3" t="s">
        <v>249</v>
      </c>
      <c r="F95" s="3" t="s">
        <v>228</v>
      </c>
      <c r="G95" s="3" t="s">
        <v>223</v>
      </c>
      <c r="H95" s="3" t="s">
        <v>61</v>
      </c>
      <c r="I95" s="3" t="s">
        <v>61</v>
      </c>
      <c r="J95" s="3" t="s">
        <v>61</v>
      </c>
      <c r="K95" s="3" t="s">
        <v>210</v>
      </c>
      <c r="L95" s="3">
        <v>50</v>
      </c>
      <c r="M95" s="3" t="s">
        <v>341</v>
      </c>
    </row>
    <row r="96" spans="1:13" x14ac:dyDescent="0.25">
      <c r="A96" s="3" t="s">
        <v>161</v>
      </c>
      <c r="B96" s="3" t="s">
        <v>64</v>
      </c>
      <c r="C96" s="3" t="s">
        <v>307</v>
      </c>
      <c r="D96" s="3" t="s">
        <v>65</v>
      </c>
      <c r="E96" s="3" t="s">
        <v>227</v>
      </c>
      <c r="F96" s="3" t="s">
        <v>228</v>
      </c>
      <c r="G96" s="3" t="s">
        <v>229</v>
      </c>
      <c r="H96" s="3" t="s">
        <v>61</v>
      </c>
      <c r="I96" s="3" t="s">
        <v>62</v>
      </c>
      <c r="J96" s="3" t="s">
        <v>62</v>
      </c>
      <c r="K96" s="3" t="s">
        <v>210</v>
      </c>
      <c r="L96" s="3">
        <v>50</v>
      </c>
      <c r="M96" s="3" t="s">
        <v>341</v>
      </c>
    </row>
    <row r="97" spans="1:13" x14ac:dyDescent="0.25">
      <c r="A97" s="3" t="s">
        <v>162</v>
      </c>
      <c r="B97" s="3" t="s">
        <v>64</v>
      </c>
      <c r="C97" s="3" t="s">
        <v>308</v>
      </c>
      <c r="D97" s="3" t="s">
        <v>65</v>
      </c>
      <c r="E97" s="3" t="s">
        <v>232</v>
      </c>
      <c r="F97" s="3" t="s">
        <v>213</v>
      </c>
      <c r="G97" s="3" t="s">
        <v>214</v>
      </c>
      <c r="H97" s="3" t="s">
        <v>62</v>
      </c>
      <c r="I97" s="3" t="s">
        <v>62</v>
      </c>
      <c r="J97" s="3" t="s">
        <v>62</v>
      </c>
      <c r="K97" s="3" t="s">
        <v>215</v>
      </c>
      <c r="L97" s="3" t="s">
        <v>216</v>
      </c>
      <c r="M97" s="3" t="s">
        <v>341</v>
      </c>
    </row>
    <row r="98" spans="1:13" x14ac:dyDescent="0.25">
      <c r="A98" s="3" t="s">
        <v>163</v>
      </c>
      <c r="B98" s="3" t="s">
        <v>64</v>
      </c>
      <c r="C98" s="3" t="s">
        <v>309</v>
      </c>
      <c r="D98" s="3" t="s">
        <v>65</v>
      </c>
      <c r="E98" s="3" t="s">
        <v>207</v>
      </c>
      <c r="F98" s="3" t="s">
        <v>208</v>
      </c>
      <c r="G98" s="3" t="s">
        <v>229</v>
      </c>
      <c r="H98" s="3" t="s">
        <v>62</v>
      </c>
      <c r="I98" s="3" t="s">
        <v>61</v>
      </c>
      <c r="J98" s="3" t="s">
        <v>61</v>
      </c>
      <c r="K98" s="3" t="s">
        <v>219</v>
      </c>
      <c r="L98" s="3">
        <v>50</v>
      </c>
      <c r="M98" s="3" t="s">
        <v>341</v>
      </c>
    </row>
    <row r="99" spans="1:13" x14ac:dyDescent="0.25">
      <c r="A99" s="3" t="s">
        <v>164</v>
      </c>
      <c r="B99" s="3" t="s">
        <v>64</v>
      </c>
      <c r="C99" s="3" t="s">
        <v>310</v>
      </c>
      <c r="D99" s="3" t="s">
        <v>65</v>
      </c>
      <c r="E99" s="3" t="s">
        <v>232</v>
      </c>
      <c r="F99" s="3" t="s">
        <v>213</v>
      </c>
      <c r="G99" s="3" t="s">
        <v>214</v>
      </c>
      <c r="H99" s="3" t="s">
        <v>62</v>
      </c>
      <c r="I99" s="3" t="s">
        <v>62</v>
      </c>
      <c r="J99" s="3" t="s">
        <v>62</v>
      </c>
      <c r="K99" s="3" t="s">
        <v>224</v>
      </c>
      <c r="L99" s="3">
        <v>100</v>
      </c>
      <c r="M99" s="3" t="s">
        <v>341</v>
      </c>
    </row>
    <row r="100" spans="1:13" x14ac:dyDescent="0.25">
      <c r="A100" s="3" t="s">
        <v>165</v>
      </c>
      <c r="B100" s="3" t="s">
        <v>64</v>
      </c>
      <c r="C100" s="3" t="s">
        <v>311</v>
      </c>
      <c r="D100" s="3" t="s">
        <v>65</v>
      </c>
      <c r="E100" s="3" t="s">
        <v>232</v>
      </c>
      <c r="F100" s="3" t="s">
        <v>213</v>
      </c>
      <c r="G100" s="3" t="s">
        <v>214</v>
      </c>
      <c r="H100" s="3" t="s">
        <v>62</v>
      </c>
      <c r="I100" s="3" t="s">
        <v>62</v>
      </c>
      <c r="J100" s="3" t="s">
        <v>62</v>
      </c>
      <c r="K100" s="3" t="s">
        <v>224</v>
      </c>
      <c r="L100" s="3">
        <v>100</v>
      </c>
      <c r="M100" s="3" t="s">
        <v>341</v>
      </c>
    </row>
    <row r="101" spans="1:13" x14ac:dyDescent="0.25">
      <c r="A101" s="3" t="s">
        <v>166</v>
      </c>
      <c r="B101" s="3" t="s">
        <v>64</v>
      </c>
      <c r="C101" s="3" t="s">
        <v>312</v>
      </c>
      <c r="D101" s="3" t="s">
        <v>65</v>
      </c>
      <c r="E101" s="3" t="s">
        <v>227</v>
      </c>
      <c r="F101" s="3" t="s">
        <v>228</v>
      </c>
      <c r="G101" s="3" t="s">
        <v>223</v>
      </c>
      <c r="H101" s="3" t="s">
        <v>62</v>
      </c>
      <c r="I101" s="3" t="s">
        <v>62</v>
      </c>
      <c r="J101" s="3" t="s">
        <v>62</v>
      </c>
      <c r="K101" s="3" t="s">
        <v>219</v>
      </c>
      <c r="L101" s="3">
        <v>50</v>
      </c>
      <c r="M101" s="3" t="s">
        <v>341</v>
      </c>
    </row>
    <row r="102" spans="1:13" x14ac:dyDescent="0.25">
      <c r="A102" s="3" t="s">
        <v>167</v>
      </c>
      <c r="B102" s="3" t="s">
        <v>64</v>
      </c>
      <c r="C102" s="3" t="s">
        <v>313</v>
      </c>
      <c r="D102" s="3" t="s">
        <v>88</v>
      </c>
      <c r="E102" s="3" t="s">
        <v>212</v>
      </c>
      <c r="F102" s="3" t="s">
        <v>213</v>
      </c>
      <c r="G102" s="3" t="s">
        <v>214</v>
      </c>
      <c r="H102" s="3" t="s">
        <v>62</v>
      </c>
      <c r="I102" s="3" t="s">
        <v>62</v>
      </c>
      <c r="J102" s="3" t="s">
        <v>62</v>
      </c>
      <c r="K102" s="3" t="s">
        <v>215</v>
      </c>
      <c r="L102" s="3">
        <v>100</v>
      </c>
      <c r="M102" s="3" t="s">
        <v>341</v>
      </c>
    </row>
    <row r="103" spans="1:13" x14ac:dyDescent="0.25">
      <c r="A103" s="3" t="s">
        <v>168</v>
      </c>
      <c r="B103" s="3" t="s">
        <v>64</v>
      </c>
      <c r="C103" s="3" t="s">
        <v>314</v>
      </c>
      <c r="D103" s="3" t="s">
        <v>65</v>
      </c>
      <c r="E103" s="3" t="s">
        <v>221</v>
      </c>
      <c r="F103" s="3" t="s">
        <v>208</v>
      </c>
      <c r="G103" s="3" t="s">
        <v>209</v>
      </c>
      <c r="H103" s="3" t="s">
        <v>62</v>
      </c>
      <c r="I103" s="3" t="s">
        <v>62</v>
      </c>
      <c r="J103" s="3" t="s">
        <v>62</v>
      </c>
      <c r="K103" s="3" t="s">
        <v>224</v>
      </c>
      <c r="L103" s="3">
        <v>0</v>
      </c>
      <c r="M103" s="3" t="s">
        <v>341</v>
      </c>
    </row>
    <row r="104" spans="1:13" x14ac:dyDescent="0.25">
      <c r="A104" s="3" t="s">
        <v>170</v>
      </c>
      <c r="B104" s="3" t="s">
        <v>64</v>
      </c>
      <c r="C104" s="3" t="s">
        <v>315</v>
      </c>
      <c r="D104" s="3" t="s">
        <v>88</v>
      </c>
      <c r="E104" s="3" t="s">
        <v>234</v>
      </c>
      <c r="F104" s="3" t="s">
        <v>213</v>
      </c>
      <c r="G104" s="3" t="s">
        <v>229</v>
      </c>
      <c r="H104" s="3" t="s">
        <v>62</v>
      </c>
      <c r="I104" s="3" t="s">
        <v>62</v>
      </c>
      <c r="J104" s="3" t="s">
        <v>62</v>
      </c>
      <c r="K104" s="3" t="s">
        <v>215</v>
      </c>
      <c r="L104" s="3">
        <v>50</v>
      </c>
      <c r="M104" s="3" t="s">
        <v>341</v>
      </c>
    </row>
    <row r="105" spans="1:13" x14ac:dyDescent="0.25">
      <c r="A105" s="3" t="s">
        <v>171</v>
      </c>
      <c r="B105" s="3" t="s">
        <v>64</v>
      </c>
      <c r="C105" s="3" t="s">
        <v>316</v>
      </c>
      <c r="D105" s="3" t="s">
        <v>88</v>
      </c>
      <c r="E105" s="3" t="s">
        <v>239</v>
      </c>
      <c r="F105" s="3" t="s">
        <v>208</v>
      </c>
      <c r="G105" s="3" t="s">
        <v>229</v>
      </c>
      <c r="H105" s="3" t="s">
        <v>62</v>
      </c>
      <c r="I105" s="3" t="s">
        <v>62</v>
      </c>
      <c r="J105" s="3" t="s">
        <v>62</v>
      </c>
      <c r="K105" s="3" t="s">
        <v>224</v>
      </c>
      <c r="L105" s="3">
        <v>50</v>
      </c>
      <c r="M105" s="3" t="s">
        <v>341</v>
      </c>
    </row>
    <row r="106" spans="1:13" x14ac:dyDescent="0.25">
      <c r="A106" s="3" t="s">
        <v>172</v>
      </c>
      <c r="B106" s="3" t="s">
        <v>64</v>
      </c>
      <c r="C106" s="3" t="s">
        <v>317</v>
      </c>
      <c r="D106" s="3" t="s">
        <v>88</v>
      </c>
      <c r="E106" s="3" t="s">
        <v>212</v>
      </c>
      <c r="F106" s="3" t="s">
        <v>213</v>
      </c>
      <c r="G106" s="3" t="s">
        <v>214</v>
      </c>
      <c r="H106" s="3" t="s">
        <v>62</v>
      </c>
      <c r="I106" s="3" t="s">
        <v>62</v>
      </c>
      <c r="J106" s="3" t="s">
        <v>62</v>
      </c>
      <c r="K106" s="3" t="s">
        <v>215</v>
      </c>
      <c r="L106" s="3">
        <v>100</v>
      </c>
      <c r="M106" s="3" t="s">
        <v>341</v>
      </c>
    </row>
    <row r="107" spans="1:13" x14ac:dyDescent="0.25">
      <c r="A107" s="3" t="s">
        <v>173</v>
      </c>
      <c r="B107" s="3" t="s">
        <v>64</v>
      </c>
      <c r="C107" s="3" t="s">
        <v>318</v>
      </c>
      <c r="D107" s="3" t="s">
        <v>65</v>
      </c>
      <c r="E107" s="3" t="s">
        <v>239</v>
      </c>
      <c r="F107" s="3" t="s">
        <v>208</v>
      </c>
      <c r="G107" s="3" t="s">
        <v>209</v>
      </c>
      <c r="H107" s="3" t="s">
        <v>61</v>
      </c>
      <c r="I107" s="3" t="s">
        <v>62</v>
      </c>
      <c r="J107" s="3" t="s">
        <v>62</v>
      </c>
      <c r="K107" s="3" t="s">
        <v>224</v>
      </c>
      <c r="L107" s="3">
        <v>0</v>
      </c>
      <c r="M107" s="3" t="s">
        <v>341</v>
      </c>
    </row>
    <row r="108" spans="1:13" x14ac:dyDescent="0.25">
      <c r="A108" s="3" t="s">
        <v>174</v>
      </c>
      <c r="B108" s="3" t="s">
        <v>64</v>
      </c>
      <c r="C108" s="3" t="s">
        <v>319</v>
      </c>
      <c r="D108" s="3" t="s">
        <v>65</v>
      </c>
      <c r="E108" s="3" t="s">
        <v>207</v>
      </c>
      <c r="F108" s="3" t="s">
        <v>213</v>
      </c>
      <c r="G108" s="3" t="s">
        <v>229</v>
      </c>
      <c r="H108" s="3" t="s">
        <v>62</v>
      </c>
      <c r="I108" s="3" t="s">
        <v>62</v>
      </c>
      <c r="J108" s="3" t="s">
        <v>62</v>
      </c>
      <c r="K108" s="3" t="s">
        <v>219</v>
      </c>
      <c r="L108" s="3">
        <v>50</v>
      </c>
      <c r="M108" s="3" t="s">
        <v>341</v>
      </c>
    </row>
    <row r="109" spans="1:13" x14ac:dyDescent="0.25">
      <c r="A109" s="3" t="s">
        <v>175</v>
      </c>
      <c r="B109" s="3" t="s">
        <v>64</v>
      </c>
      <c r="C109" s="3" t="s">
        <v>320</v>
      </c>
      <c r="D109" s="3" t="s">
        <v>65</v>
      </c>
      <c r="E109" s="3" t="s">
        <v>218</v>
      </c>
      <c r="F109" s="3" t="s">
        <v>208</v>
      </c>
      <c r="G109" s="3" t="s">
        <v>209</v>
      </c>
      <c r="H109" s="3" t="s">
        <v>61</v>
      </c>
      <c r="I109" s="3" t="s">
        <v>61</v>
      </c>
      <c r="J109" s="3" t="s">
        <v>62</v>
      </c>
      <c r="K109" s="3" t="s">
        <v>210</v>
      </c>
      <c r="L109" s="3">
        <v>0</v>
      </c>
      <c r="M109" s="3" t="s">
        <v>341</v>
      </c>
    </row>
    <row r="110" spans="1:13" x14ac:dyDescent="0.25">
      <c r="A110" s="3" t="s">
        <v>176</v>
      </c>
      <c r="B110" s="3" t="s">
        <v>64</v>
      </c>
      <c r="C110" s="3" t="s">
        <v>321</v>
      </c>
      <c r="D110" s="3" t="s">
        <v>65</v>
      </c>
      <c r="E110" s="3" t="s">
        <v>260</v>
      </c>
      <c r="F110" s="3" t="s">
        <v>228</v>
      </c>
      <c r="G110" s="3" t="s">
        <v>214</v>
      </c>
      <c r="H110" s="3" t="s">
        <v>62</v>
      </c>
      <c r="I110" s="3" t="s">
        <v>62</v>
      </c>
      <c r="J110" s="3" t="s">
        <v>62</v>
      </c>
      <c r="K110" s="3" t="s">
        <v>224</v>
      </c>
      <c r="L110" s="3">
        <v>100</v>
      </c>
      <c r="M110" s="3" t="s">
        <v>341</v>
      </c>
    </row>
    <row r="111" spans="1:13" x14ac:dyDescent="0.25">
      <c r="A111" s="3" t="s">
        <v>177</v>
      </c>
      <c r="B111" s="3" t="s">
        <v>64</v>
      </c>
      <c r="C111" s="3" t="s">
        <v>322</v>
      </c>
      <c r="D111" s="3" t="s">
        <v>65</v>
      </c>
      <c r="E111" s="3" t="s">
        <v>218</v>
      </c>
      <c r="F111" s="3" t="s">
        <v>208</v>
      </c>
      <c r="G111" s="3" t="s">
        <v>209</v>
      </c>
      <c r="H111" s="3" t="s">
        <v>61</v>
      </c>
      <c r="I111" s="3" t="s">
        <v>61</v>
      </c>
      <c r="J111" s="3" t="s">
        <v>61</v>
      </c>
      <c r="K111" s="3" t="s">
        <v>210</v>
      </c>
      <c r="L111" s="3">
        <v>0</v>
      </c>
      <c r="M111" s="3" t="s">
        <v>341</v>
      </c>
    </row>
    <row r="112" spans="1:13" x14ac:dyDescent="0.25">
      <c r="A112" s="3" t="s">
        <v>178</v>
      </c>
      <c r="B112" s="3" t="s">
        <v>64</v>
      </c>
      <c r="C112" s="3" t="s">
        <v>323</v>
      </c>
      <c r="D112" s="3" t="s">
        <v>65</v>
      </c>
      <c r="E112" s="3" t="s">
        <v>207</v>
      </c>
      <c r="F112" s="3" t="s">
        <v>213</v>
      </c>
      <c r="G112" s="3" t="s">
        <v>223</v>
      </c>
      <c r="H112" s="3" t="s">
        <v>62</v>
      </c>
      <c r="I112" s="3" t="s">
        <v>62</v>
      </c>
      <c r="J112" s="3" t="s">
        <v>62</v>
      </c>
      <c r="K112" s="3" t="s">
        <v>224</v>
      </c>
      <c r="L112" s="3">
        <v>50</v>
      </c>
      <c r="M112" s="3" t="s">
        <v>341</v>
      </c>
    </row>
    <row r="113" spans="1:13" x14ac:dyDescent="0.25">
      <c r="A113" s="3" t="s">
        <v>179</v>
      </c>
      <c r="B113" s="3" t="s">
        <v>64</v>
      </c>
      <c r="C113" s="3" t="s">
        <v>324</v>
      </c>
      <c r="D113" s="3" t="s">
        <v>65</v>
      </c>
      <c r="E113" s="3" t="s">
        <v>218</v>
      </c>
      <c r="F113" s="3" t="s">
        <v>208</v>
      </c>
      <c r="G113" s="3" t="s">
        <v>229</v>
      </c>
      <c r="H113" s="3" t="s">
        <v>61</v>
      </c>
      <c r="I113" s="3" t="s">
        <v>61</v>
      </c>
      <c r="J113" s="3" t="s">
        <v>61</v>
      </c>
      <c r="K113" s="3" t="s">
        <v>210</v>
      </c>
      <c r="L113" s="3">
        <v>50</v>
      </c>
      <c r="M113" s="3" t="s">
        <v>341</v>
      </c>
    </row>
    <row r="114" spans="1:13" x14ac:dyDescent="0.25">
      <c r="A114" s="3" t="s">
        <v>180</v>
      </c>
      <c r="B114" s="3" t="s">
        <v>64</v>
      </c>
      <c r="C114" s="3" t="s">
        <v>325</v>
      </c>
      <c r="D114" s="3" t="s">
        <v>65</v>
      </c>
      <c r="E114" s="3" t="s">
        <v>232</v>
      </c>
      <c r="F114" s="3" t="s">
        <v>213</v>
      </c>
      <c r="G114" s="3" t="s">
        <v>214</v>
      </c>
      <c r="H114" s="3" t="s">
        <v>62</v>
      </c>
      <c r="I114" s="3" t="s">
        <v>62</v>
      </c>
      <c r="J114" s="3" t="s">
        <v>61</v>
      </c>
      <c r="K114" s="3" t="s">
        <v>215</v>
      </c>
      <c r="L114" s="3">
        <v>100</v>
      </c>
      <c r="M114" s="3" t="s">
        <v>341</v>
      </c>
    </row>
    <row r="115" spans="1:13" x14ac:dyDescent="0.25">
      <c r="A115" s="3" t="s">
        <v>1580</v>
      </c>
      <c r="B115" s="3" t="s">
        <v>64</v>
      </c>
      <c r="C115" s="3" t="s">
        <v>1596</v>
      </c>
      <c r="D115" s="3" t="s">
        <v>65</v>
      </c>
      <c r="E115" s="3" t="s">
        <v>221</v>
      </c>
      <c r="F115" s="3" t="s">
        <v>208</v>
      </c>
      <c r="G115" s="3" t="s">
        <v>223</v>
      </c>
      <c r="H115" s="3" t="s">
        <v>62</v>
      </c>
      <c r="I115" s="3" t="s">
        <v>62</v>
      </c>
      <c r="J115" s="3" t="s">
        <v>62</v>
      </c>
      <c r="K115" s="3" t="s">
        <v>215</v>
      </c>
      <c r="L115" s="3">
        <v>50</v>
      </c>
      <c r="M115" s="3" t="s">
        <v>341</v>
      </c>
    </row>
    <row r="116" spans="1:13" x14ac:dyDescent="0.25">
      <c r="A116" s="3" t="s">
        <v>181</v>
      </c>
      <c r="B116" s="3" t="s">
        <v>64</v>
      </c>
      <c r="C116" s="3" t="s">
        <v>326</v>
      </c>
      <c r="D116" s="3" t="s">
        <v>65</v>
      </c>
      <c r="E116" s="3" t="s">
        <v>212</v>
      </c>
      <c r="F116" s="3" t="s">
        <v>213</v>
      </c>
      <c r="G116" s="3" t="s">
        <v>229</v>
      </c>
      <c r="H116" s="3" t="s">
        <v>62</v>
      </c>
      <c r="I116" s="3" t="s">
        <v>62</v>
      </c>
      <c r="J116" s="3" t="s">
        <v>62</v>
      </c>
      <c r="K116" s="3" t="s">
        <v>219</v>
      </c>
      <c r="L116" s="3">
        <v>50</v>
      </c>
      <c r="M116" s="3" t="s">
        <v>341</v>
      </c>
    </row>
    <row r="117" spans="1:13" x14ac:dyDescent="0.25">
      <c r="A117" t="s">
        <v>182</v>
      </c>
      <c r="B117" t="s">
        <v>64</v>
      </c>
      <c r="C117" t="s">
        <v>327</v>
      </c>
      <c r="D117" t="s">
        <v>65</v>
      </c>
      <c r="E117" t="s">
        <v>260</v>
      </c>
      <c r="F117" t="s">
        <v>228</v>
      </c>
      <c r="G117" t="s">
        <v>209</v>
      </c>
      <c r="H117" t="s">
        <v>62</v>
      </c>
      <c r="I117" t="s">
        <v>62</v>
      </c>
      <c r="J117" t="s">
        <v>62</v>
      </c>
      <c r="K117" t="s">
        <v>224</v>
      </c>
      <c r="L117">
        <v>0</v>
      </c>
      <c r="M117" t="s">
        <v>341</v>
      </c>
    </row>
    <row r="118" spans="1:13" x14ac:dyDescent="0.25">
      <c r="A118" s="3" t="s">
        <v>183</v>
      </c>
      <c r="B118" s="3" t="s">
        <v>64</v>
      </c>
      <c r="C118" s="3" t="s">
        <v>328</v>
      </c>
      <c r="D118" s="3" t="s">
        <v>65</v>
      </c>
      <c r="E118" s="3" t="s">
        <v>227</v>
      </c>
      <c r="F118" s="3" t="s">
        <v>228</v>
      </c>
      <c r="G118" s="3" t="s">
        <v>214</v>
      </c>
      <c r="H118" s="3" t="s">
        <v>62</v>
      </c>
      <c r="I118" s="3" t="s">
        <v>62</v>
      </c>
      <c r="J118" s="3" t="s">
        <v>62</v>
      </c>
      <c r="K118" s="3" t="s">
        <v>224</v>
      </c>
      <c r="L118" s="3">
        <v>100</v>
      </c>
      <c r="M118" s="3" t="s">
        <v>341</v>
      </c>
    </row>
    <row r="119" spans="1:13" x14ac:dyDescent="0.25">
      <c r="A119" s="3" t="s">
        <v>184</v>
      </c>
      <c r="B119" s="3" t="s">
        <v>64</v>
      </c>
      <c r="C119" s="3" t="s">
        <v>329</v>
      </c>
      <c r="D119" s="3" t="s">
        <v>65</v>
      </c>
      <c r="E119" s="3" t="s">
        <v>207</v>
      </c>
      <c r="F119" s="3" t="s">
        <v>213</v>
      </c>
      <c r="G119" s="3" t="s">
        <v>223</v>
      </c>
      <c r="H119" s="3" t="s">
        <v>62</v>
      </c>
      <c r="I119" s="3" t="s">
        <v>62</v>
      </c>
      <c r="J119" s="3" t="s">
        <v>61</v>
      </c>
      <c r="K119" s="3" t="s">
        <v>224</v>
      </c>
      <c r="L119" s="3">
        <v>50</v>
      </c>
      <c r="M119" s="3" t="s">
        <v>341</v>
      </c>
    </row>
    <row r="120" spans="1:13" x14ac:dyDescent="0.25">
      <c r="A120" s="3" t="s">
        <v>185</v>
      </c>
      <c r="B120" s="3" t="s">
        <v>64</v>
      </c>
      <c r="C120" s="3" t="s">
        <v>330</v>
      </c>
      <c r="D120" s="3" t="s">
        <v>88</v>
      </c>
      <c r="E120" s="3" t="s">
        <v>234</v>
      </c>
      <c r="F120" s="3" t="s">
        <v>208</v>
      </c>
      <c r="G120" s="3" t="s">
        <v>209</v>
      </c>
      <c r="H120" s="3" t="s">
        <v>62</v>
      </c>
      <c r="I120" s="3" t="s">
        <v>62</v>
      </c>
      <c r="J120" s="3" t="s">
        <v>62</v>
      </c>
      <c r="K120" s="3" t="s">
        <v>224</v>
      </c>
      <c r="L120" s="3">
        <v>0</v>
      </c>
      <c r="M120" s="3" t="s">
        <v>341</v>
      </c>
    </row>
    <row r="121" spans="1:13" x14ac:dyDescent="0.25">
      <c r="A121" s="3" t="s">
        <v>186</v>
      </c>
      <c r="B121" s="3" t="s">
        <v>64</v>
      </c>
      <c r="C121" s="3" t="s">
        <v>331</v>
      </c>
      <c r="D121" s="3" t="s">
        <v>65</v>
      </c>
      <c r="E121" s="3" t="s">
        <v>218</v>
      </c>
      <c r="F121" s="3" t="s">
        <v>213</v>
      </c>
      <c r="G121" s="3" t="s">
        <v>214</v>
      </c>
      <c r="H121" s="3" t="s">
        <v>62</v>
      </c>
      <c r="I121" s="3" t="s">
        <v>62</v>
      </c>
      <c r="J121" s="3" t="s">
        <v>62</v>
      </c>
      <c r="K121" s="3" t="s">
        <v>224</v>
      </c>
      <c r="L121" s="3">
        <v>100</v>
      </c>
      <c r="M121" s="3" t="s">
        <v>341</v>
      </c>
    </row>
    <row r="122" spans="1:13" x14ac:dyDescent="0.25">
      <c r="A122" s="3" t="s">
        <v>187</v>
      </c>
      <c r="B122" s="3" t="s">
        <v>64</v>
      </c>
      <c r="C122" s="3" t="s">
        <v>332</v>
      </c>
      <c r="D122" s="3" t="s">
        <v>65</v>
      </c>
      <c r="E122" s="3" t="s">
        <v>212</v>
      </c>
      <c r="F122" s="3" t="s">
        <v>213</v>
      </c>
      <c r="G122" s="3" t="s">
        <v>214</v>
      </c>
      <c r="H122" s="3" t="s">
        <v>62</v>
      </c>
      <c r="I122" s="3" t="s">
        <v>62</v>
      </c>
      <c r="J122" s="3" t="s">
        <v>62</v>
      </c>
      <c r="K122" s="3" t="s">
        <v>224</v>
      </c>
      <c r="L122" s="3" t="s">
        <v>216</v>
      </c>
      <c r="M122" s="3" t="s">
        <v>341</v>
      </c>
    </row>
    <row r="123" spans="1:13" x14ac:dyDescent="0.25">
      <c r="A123" s="3" t="s">
        <v>188</v>
      </c>
      <c r="B123" s="3" t="s">
        <v>64</v>
      </c>
      <c r="C123" s="3" t="s">
        <v>333</v>
      </c>
      <c r="D123" s="3" t="s">
        <v>65</v>
      </c>
      <c r="E123" s="3" t="s">
        <v>260</v>
      </c>
      <c r="F123" s="3" t="s">
        <v>228</v>
      </c>
      <c r="G123" s="3" t="s">
        <v>209</v>
      </c>
      <c r="H123" s="3" t="s">
        <v>62</v>
      </c>
      <c r="I123" s="3" t="s">
        <v>62</v>
      </c>
      <c r="J123" s="3" t="s">
        <v>62</v>
      </c>
      <c r="K123" s="3" t="s">
        <v>219</v>
      </c>
      <c r="L123" s="3">
        <v>0</v>
      </c>
      <c r="M123" s="3" t="s">
        <v>341</v>
      </c>
    </row>
    <row r="124" spans="1:13" x14ac:dyDescent="0.25">
      <c r="A124" s="3" t="s">
        <v>189</v>
      </c>
      <c r="B124" s="3" t="s">
        <v>64</v>
      </c>
      <c r="C124" s="3" t="s">
        <v>334</v>
      </c>
      <c r="D124" s="3" t="s">
        <v>65</v>
      </c>
      <c r="E124" s="3" t="s">
        <v>212</v>
      </c>
      <c r="F124" s="3" t="s">
        <v>228</v>
      </c>
      <c r="G124" s="3" t="s">
        <v>223</v>
      </c>
      <c r="H124" s="3" t="s">
        <v>61</v>
      </c>
      <c r="I124" s="3" t="s">
        <v>62</v>
      </c>
      <c r="J124" s="3" t="s">
        <v>62</v>
      </c>
      <c r="K124" s="3" t="s">
        <v>210</v>
      </c>
      <c r="L124" s="3">
        <v>50</v>
      </c>
      <c r="M124" s="3" t="s">
        <v>341</v>
      </c>
    </row>
    <row r="125" spans="1:13" x14ac:dyDescent="0.25">
      <c r="A125" s="3" t="s">
        <v>190</v>
      </c>
      <c r="B125" s="3" t="s">
        <v>64</v>
      </c>
      <c r="C125" s="3" t="s">
        <v>335</v>
      </c>
      <c r="D125" s="3" t="s">
        <v>65</v>
      </c>
      <c r="E125" s="3" t="s">
        <v>212</v>
      </c>
      <c r="F125" s="3" t="s">
        <v>213</v>
      </c>
      <c r="G125" s="3" t="s">
        <v>229</v>
      </c>
      <c r="H125" s="3" t="s">
        <v>62</v>
      </c>
      <c r="I125" s="3" t="s">
        <v>62</v>
      </c>
      <c r="J125" s="3" t="s">
        <v>62</v>
      </c>
      <c r="K125" s="3" t="s">
        <v>224</v>
      </c>
      <c r="L125" s="3">
        <v>50</v>
      </c>
      <c r="M125" s="3" t="s">
        <v>341</v>
      </c>
    </row>
    <row r="126" spans="1:13" x14ac:dyDescent="0.25">
      <c r="A126" s="3" t="s">
        <v>191</v>
      </c>
      <c r="B126" s="3" t="s">
        <v>64</v>
      </c>
      <c r="C126" s="3" t="s">
        <v>336</v>
      </c>
      <c r="D126" s="3" t="s">
        <v>65</v>
      </c>
      <c r="E126" s="3" t="s">
        <v>227</v>
      </c>
      <c r="F126" s="3" t="s">
        <v>228</v>
      </c>
      <c r="G126" s="3" t="s">
        <v>229</v>
      </c>
      <c r="H126" s="3" t="s">
        <v>62</v>
      </c>
      <c r="I126" s="3" t="s">
        <v>62</v>
      </c>
      <c r="J126" s="3" t="s">
        <v>62</v>
      </c>
      <c r="K126" s="3" t="s">
        <v>215</v>
      </c>
      <c r="L126" s="3">
        <v>50</v>
      </c>
      <c r="M126" s="3" t="s">
        <v>341</v>
      </c>
    </row>
    <row r="127" spans="1:13" x14ac:dyDescent="0.25">
      <c r="A127" s="3" t="s">
        <v>192</v>
      </c>
      <c r="B127" s="3" t="s">
        <v>64</v>
      </c>
      <c r="C127" s="3" t="s">
        <v>337</v>
      </c>
      <c r="D127" s="3" t="s">
        <v>65</v>
      </c>
      <c r="E127" s="3" t="s">
        <v>260</v>
      </c>
      <c r="F127" s="3" t="s">
        <v>228</v>
      </c>
      <c r="G127" s="3" t="s">
        <v>229</v>
      </c>
      <c r="H127" s="3" t="s">
        <v>62</v>
      </c>
      <c r="I127" s="3" t="s">
        <v>62</v>
      </c>
      <c r="J127" s="3" t="s">
        <v>62</v>
      </c>
      <c r="K127" s="3" t="s">
        <v>215</v>
      </c>
      <c r="L127" s="3">
        <v>50</v>
      </c>
      <c r="M127" s="3" t="s">
        <v>341</v>
      </c>
    </row>
    <row r="128" spans="1:13" x14ac:dyDescent="0.25">
      <c r="A128" s="3" t="s">
        <v>193</v>
      </c>
      <c r="B128" s="3" t="s">
        <v>64</v>
      </c>
      <c r="C128" s="3" t="s">
        <v>338</v>
      </c>
      <c r="D128" s="3" t="s">
        <v>65</v>
      </c>
      <c r="E128" s="3" t="s">
        <v>260</v>
      </c>
      <c r="F128" s="3" t="s">
        <v>228</v>
      </c>
      <c r="G128" s="3" t="s">
        <v>209</v>
      </c>
      <c r="H128" s="3" t="s">
        <v>62</v>
      </c>
      <c r="I128" s="3" t="s">
        <v>62</v>
      </c>
      <c r="J128" s="3" t="s">
        <v>62</v>
      </c>
      <c r="K128" s="3" t="s">
        <v>295</v>
      </c>
      <c r="L128" s="3">
        <v>0</v>
      </c>
      <c r="M128" s="3" t="s">
        <v>341</v>
      </c>
    </row>
    <row r="129" spans="1:13" x14ac:dyDescent="0.25">
      <c r="A129" s="3" t="s">
        <v>194</v>
      </c>
      <c r="B129" s="3" t="s">
        <v>64</v>
      </c>
      <c r="C129" s="3" t="s">
        <v>339</v>
      </c>
      <c r="D129" s="3" t="s">
        <v>65</v>
      </c>
      <c r="E129" s="3" t="s">
        <v>260</v>
      </c>
      <c r="F129" s="3" t="s">
        <v>228</v>
      </c>
      <c r="G129" s="3" t="s">
        <v>209</v>
      </c>
      <c r="H129" s="3" t="s">
        <v>62</v>
      </c>
      <c r="I129" s="3" t="s">
        <v>61</v>
      </c>
      <c r="J129" s="3" t="s">
        <v>62</v>
      </c>
      <c r="K129" s="3" t="s">
        <v>219</v>
      </c>
      <c r="L129" s="3">
        <v>0</v>
      </c>
      <c r="M129" s="3" t="s">
        <v>341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election activeCell="D13" sqref="D13"/>
    </sheetView>
  </sheetViews>
  <sheetFormatPr defaultRowHeight="15" x14ac:dyDescent="0.25"/>
  <cols>
    <col min="1" max="2" width="35.140625" bestFit="1" customWidth="1"/>
    <col min="3" max="3" width="12.140625" bestFit="1" customWidth="1"/>
    <col min="4" max="4" width="35.140625" bestFit="1" customWidth="1"/>
    <col min="5" max="5" width="12.140625" bestFit="1" customWidth="1"/>
  </cols>
  <sheetData>
    <row r="1" spans="1:3" x14ac:dyDescent="0.25">
      <c r="A1" s="3" t="s">
        <v>360</v>
      </c>
      <c r="B1" s="3" t="s">
        <v>361</v>
      </c>
      <c r="C1" s="2" t="s">
        <v>362</v>
      </c>
    </row>
    <row r="2" spans="1:3" x14ac:dyDescent="0.25">
      <c r="A2" s="3" t="s">
        <v>56</v>
      </c>
      <c r="B2" s="3" t="s">
        <v>56</v>
      </c>
      <c r="C2" s="2" t="s">
        <v>56</v>
      </c>
    </row>
    <row r="3" spans="1:3" x14ac:dyDescent="0.25">
      <c r="A3" s="3" t="s">
        <v>67</v>
      </c>
      <c r="B3" s="3" t="s">
        <v>67</v>
      </c>
      <c r="C3" s="2" t="s">
        <v>67</v>
      </c>
    </row>
    <row r="4" spans="1:3" x14ac:dyDescent="0.25">
      <c r="A4" s="3" t="s">
        <v>70</v>
      </c>
      <c r="B4" s="3" t="s">
        <v>70</v>
      </c>
      <c r="C4" s="2" t="s">
        <v>70</v>
      </c>
    </row>
    <row r="5" spans="1:3" x14ac:dyDescent="0.25">
      <c r="A5" s="3" t="s">
        <v>79</v>
      </c>
      <c r="B5" s="3" t="s">
        <v>79</v>
      </c>
      <c r="C5" s="2" t="s">
        <v>79</v>
      </c>
    </row>
    <row r="6" spans="1:3" x14ac:dyDescent="0.25">
      <c r="A6" s="3" t="s">
        <v>75</v>
      </c>
      <c r="B6" s="3" t="s">
        <v>75</v>
      </c>
      <c r="C6" s="2" t="s">
        <v>75</v>
      </c>
    </row>
    <row r="7" spans="1:3" x14ac:dyDescent="0.25">
      <c r="A7" s="3" t="s">
        <v>169</v>
      </c>
      <c r="B7" s="3" t="s">
        <v>169</v>
      </c>
      <c r="C7" s="2" t="s">
        <v>363</v>
      </c>
    </row>
    <row r="8" spans="1:3" x14ac:dyDescent="0.25">
      <c r="A8" s="3" t="s">
        <v>97</v>
      </c>
      <c r="B8" s="3" t="s">
        <v>97</v>
      </c>
      <c r="C8" s="2" t="s">
        <v>363</v>
      </c>
    </row>
    <row r="9" spans="1:3" x14ac:dyDescent="0.25">
      <c r="A9" s="3" t="s">
        <v>196</v>
      </c>
      <c r="B9" s="3" t="s">
        <v>196</v>
      </c>
      <c r="C9" s="2" t="s">
        <v>363</v>
      </c>
    </row>
    <row r="10" spans="1:3" x14ac:dyDescent="0.25">
      <c r="A10" s="3" t="s">
        <v>66</v>
      </c>
      <c r="B10" s="3" t="s">
        <v>66</v>
      </c>
      <c r="C10" s="3" t="s">
        <v>363</v>
      </c>
    </row>
    <row r="11" spans="1:3" x14ac:dyDescent="0.25">
      <c r="A11" s="3" t="s">
        <v>1487</v>
      </c>
      <c r="B11" s="3" t="s">
        <v>1487</v>
      </c>
      <c r="C11" s="3" t="s">
        <v>363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W264"/>
  <sheetViews>
    <sheetView zoomScaleNormal="100" workbookViewId="0">
      <selection activeCell="BP264" sqref="BP264"/>
    </sheetView>
  </sheetViews>
  <sheetFormatPr defaultColWidth="9.140625" defaultRowHeight="15" x14ac:dyDescent="0.25"/>
  <cols>
    <col min="1" max="1" width="24.5703125" style="25" customWidth="1"/>
    <col min="2" max="5" width="39.5703125" style="25" customWidth="1"/>
    <col min="6" max="6" width="24.5703125" style="25" customWidth="1"/>
    <col min="7" max="8" width="23.5703125" style="25" customWidth="1"/>
    <col min="9" max="9" width="18.5703125" style="25" customWidth="1"/>
    <col min="10" max="10" width="31" style="25" customWidth="1"/>
    <col min="11" max="11" width="34.5703125" style="25" customWidth="1"/>
    <col min="12" max="12" width="20.42578125" style="25" customWidth="1"/>
    <col min="13" max="13" width="27.42578125" style="25" customWidth="1"/>
    <col min="14" max="14" width="11.42578125" style="25" customWidth="1"/>
    <col min="15" max="15" width="28.42578125" style="25" bestFit="1" customWidth="1"/>
    <col min="16" max="16" width="28.42578125" style="25" customWidth="1"/>
    <col min="17" max="19" width="28" style="25" customWidth="1"/>
    <col min="20" max="20" width="27" style="25" customWidth="1"/>
    <col min="21" max="21" width="33.5703125" style="25" customWidth="1"/>
    <col min="22" max="26" width="21.140625" style="25" customWidth="1"/>
    <col min="27" max="27" width="20.140625" style="25" customWidth="1"/>
    <col min="28" max="28" width="34" style="25" customWidth="1"/>
    <col min="29" max="29" width="34.140625" style="25" customWidth="1"/>
    <col min="30" max="30" width="33" style="25" customWidth="1"/>
    <col min="31" max="31" width="20.140625" style="25" customWidth="1"/>
    <col min="32" max="32" width="33" style="25" customWidth="1"/>
    <col min="33" max="33" width="33.85546875" style="25" customWidth="1"/>
    <col min="34" max="34" width="18" style="25" customWidth="1"/>
    <col min="35" max="35" width="38.5703125" style="25" customWidth="1"/>
    <col min="36" max="36" width="22" style="25" customWidth="1"/>
    <col min="37" max="37" width="29.7109375" style="25" customWidth="1"/>
    <col min="38" max="38" width="41.140625" style="25" customWidth="1"/>
    <col min="39" max="39" width="18.42578125" style="25" customWidth="1"/>
    <col min="40" max="40" width="38.85546875" style="25" customWidth="1"/>
    <col min="41" max="42" width="23.7109375" style="25" customWidth="1"/>
    <col min="43" max="43" width="25.7109375" style="25" customWidth="1"/>
    <col min="44" max="44" width="19.85546875" style="25" customWidth="1"/>
    <col min="45" max="45" width="43.5703125" style="25" customWidth="1"/>
    <col min="46" max="46" width="20.85546875" style="25" customWidth="1"/>
    <col min="47" max="47" width="39" style="25" customWidth="1"/>
    <col min="48" max="48" width="12.42578125" style="25" customWidth="1"/>
    <col min="49" max="49" width="17" style="25" customWidth="1"/>
    <col min="50" max="50" width="11" style="25" customWidth="1"/>
    <col min="51" max="51" width="15.42578125" style="25" customWidth="1"/>
    <col min="52" max="52" width="29.5703125" style="25" customWidth="1"/>
    <col min="53" max="53" width="23.7109375" style="25" customWidth="1"/>
    <col min="54" max="58" width="31.85546875" style="25" customWidth="1"/>
    <col min="59" max="59" width="18.28515625" style="26" customWidth="1"/>
    <col min="60" max="62" width="20.85546875" style="26" customWidth="1"/>
    <col min="63" max="63" width="22.7109375" style="26" customWidth="1"/>
    <col min="64" max="64" width="27.7109375" style="26" customWidth="1"/>
    <col min="65" max="67" width="30.28515625" style="26" customWidth="1"/>
    <col min="68" max="68" width="32.140625" style="26" customWidth="1"/>
    <col min="69" max="69" width="18.140625" customWidth="1"/>
    <col min="70" max="70" width="21.42578125" style="27" customWidth="1"/>
    <col min="71" max="71" width="46.85546875" style="28" customWidth="1"/>
    <col min="72" max="72" width="30" style="25" bestFit="1" customWidth="1"/>
    <col min="73" max="73" width="23.28515625" style="25" customWidth="1"/>
    <col min="74" max="74" width="23.85546875" style="25" customWidth="1"/>
    <col min="75" max="75" width="27.140625" style="25" bestFit="1" customWidth="1"/>
    <col min="76" max="76" width="25.42578125" style="25" customWidth="1"/>
    <col min="77" max="16384" width="9.140625" style="25"/>
  </cols>
  <sheetData>
    <row r="1" spans="1:75" x14ac:dyDescent="0.25">
      <c r="A1" s="21" t="s">
        <v>0</v>
      </c>
      <c r="B1" s="21" t="s">
        <v>1</v>
      </c>
      <c r="C1" s="21" t="s">
        <v>2</v>
      </c>
      <c r="D1" s="21" t="s">
        <v>3</v>
      </c>
      <c r="E1" s="21" t="s">
        <v>4</v>
      </c>
      <c r="F1" s="21" t="s">
        <v>5</v>
      </c>
      <c r="G1" s="21" t="s">
        <v>6</v>
      </c>
      <c r="H1" s="21" t="s">
        <v>7</v>
      </c>
      <c r="I1" s="21" t="s">
        <v>39</v>
      </c>
      <c r="J1" s="21" t="s">
        <v>8</v>
      </c>
      <c r="K1" s="21" t="s">
        <v>9</v>
      </c>
      <c r="L1" s="21" t="s">
        <v>10</v>
      </c>
      <c r="M1" s="21" t="s">
        <v>11</v>
      </c>
      <c r="N1" s="21" t="s">
        <v>12</v>
      </c>
      <c r="O1" s="32" t="s">
        <v>13</v>
      </c>
      <c r="P1" s="21" t="s">
        <v>14</v>
      </c>
      <c r="Q1" s="21" t="s">
        <v>15</v>
      </c>
      <c r="R1" s="21" t="s">
        <v>16</v>
      </c>
      <c r="S1" s="21" t="s">
        <v>17</v>
      </c>
      <c r="T1" s="21" t="s">
        <v>18</v>
      </c>
      <c r="U1" s="21" t="s">
        <v>19</v>
      </c>
      <c r="V1" s="21" t="s">
        <v>20</v>
      </c>
      <c r="W1" s="21" t="s">
        <v>21</v>
      </c>
      <c r="X1" s="21" t="s">
        <v>22</v>
      </c>
      <c r="Y1" s="21" t="s">
        <v>23</v>
      </c>
      <c r="Z1" s="21" t="s">
        <v>24</v>
      </c>
      <c r="AA1" s="21" t="s">
        <v>25</v>
      </c>
      <c r="AB1" s="21" t="s">
        <v>26</v>
      </c>
      <c r="AC1" s="21" t="s">
        <v>27</v>
      </c>
      <c r="AD1" s="21" t="s">
        <v>28</v>
      </c>
      <c r="AE1" s="21" t="s">
        <v>29</v>
      </c>
      <c r="AF1" s="21" t="s">
        <v>30</v>
      </c>
      <c r="AG1" s="21" t="s">
        <v>31</v>
      </c>
      <c r="AH1" s="21" t="s">
        <v>32</v>
      </c>
      <c r="AI1" s="21" t="s">
        <v>33</v>
      </c>
      <c r="AJ1" s="21" t="s">
        <v>34</v>
      </c>
      <c r="AK1" s="21" t="s">
        <v>35</v>
      </c>
      <c r="AL1" s="21" t="s">
        <v>36</v>
      </c>
      <c r="AM1" s="21" t="s">
        <v>37</v>
      </c>
      <c r="AN1" s="21" t="s">
        <v>38</v>
      </c>
      <c r="AO1" s="21" t="s">
        <v>40</v>
      </c>
      <c r="AP1" s="21" t="s">
        <v>1532</v>
      </c>
      <c r="AQ1" s="21" t="s">
        <v>41</v>
      </c>
      <c r="AR1" s="21" t="s">
        <v>42</v>
      </c>
      <c r="AS1" s="21" t="s">
        <v>43</v>
      </c>
      <c r="AT1" s="21" t="s">
        <v>44</v>
      </c>
      <c r="AU1" s="21" t="s">
        <v>45</v>
      </c>
      <c r="AV1" s="21" t="s">
        <v>46</v>
      </c>
      <c r="AW1" s="21" t="s">
        <v>47</v>
      </c>
      <c r="AX1" s="21" t="s">
        <v>48</v>
      </c>
      <c r="AY1" s="21" t="s">
        <v>49</v>
      </c>
      <c r="AZ1" s="21" t="s">
        <v>50</v>
      </c>
      <c r="BA1" s="21" t="s">
        <v>51</v>
      </c>
      <c r="BB1" s="21" t="s">
        <v>52</v>
      </c>
      <c r="BC1" s="21" t="s">
        <v>53</v>
      </c>
      <c r="BD1" s="21" t="s">
        <v>54</v>
      </c>
      <c r="BE1" s="21" t="s">
        <v>1533</v>
      </c>
      <c r="BF1" s="21" t="s">
        <v>1534</v>
      </c>
      <c r="BG1" s="22" t="s">
        <v>345</v>
      </c>
      <c r="BH1" s="22" t="s">
        <v>346</v>
      </c>
      <c r="BI1" s="22" t="s">
        <v>356</v>
      </c>
      <c r="BJ1" s="22" t="s">
        <v>357</v>
      </c>
      <c r="BK1" s="22" t="s">
        <v>347</v>
      </c>
      <c r="BL1" s="22" t="s">
        <v>348</v>
      </c>
      <c r="BM1" s="22" t="s">
        <v>349</v>
      </c>
      <c r="BN1" s="22" t="s">
        <v>358</v>
      </c>
      <c r="BO1" s="22" t="s">
        <v>359</v>
      </c>
      <c r="BP1" s="22" t="s">
        <v>350</v>
      </c>
      <c r="BQ1" s="23" t="s">
        <v>352</v>
      </c>
      <c r="BR1" s="24" t="s">
        <v>353</v>
      </c>
      <c r="BS1" s="31" t="s">
        <v>351</v>
      </c>
      <c r="BT1" s="31" t="s">
        <v>364</v>
      </c>
      <c r="BU1" s="31" t="s">
        <v>374</v>
      </c>
      <c r="BV1" s="31" t="s">
        <v>1535</v>
      </c>
      <c r="BW1" s="31" t="s">
        <v>375</v>
      </c>
    </row>
    <row r="2" spans="1:75" ht="15" customHeight="1" x14ac:dyDescent="0.25">
      <c r="A2" s="25" t="s">
        <v>382</v>
      </c>
      <c r="B2" s="25" t="s">
        <v>383</v>
      </c>
      <c r="C2" s="25" t="s">
        <v>55</v>
      </c>
      <c r="D2" s="25" t="s">
        <v>55</v>
      </c>
      <c r="E2" s="25" t="s">
        <v>55</v>
      </c>
      <c r="F2" s="25" t="s">
        <v>384</v>
      </c>
      <c r="G2" s="25" t="s">
        <v>56</v>
      </c>
      <c r="H2" s="25" t="s">
        <v>56</v>
      </c>
      <c r="I2" s="25" t="s">
        <v>57</v>
      </c>
      <c r="J2" s="25" t="s">
        <v>385</v>
      </c>
      <c r="K2" s="25" t="s">
        <v>58</v>
      </c>
      <c r="L2" s="25" t="s">
        <v>386</v>
      </c>
      <c r="M2" s="25" t="s">
        <v>387</v>
      </c>
      <c r="N2" s="25" t="s">
        <v>388</v>
      </c>
      <c r="O2" s="25" t="s">
        <v>59</v>
      </c>
      <c r="P2" s="27">
        <v>42814</v>
      </c>
      <c r="Q2" s="25">
        <v>0</v>
      </c>
      <c r="R2" s="25">
        <v>0</v>
      </c>
      <c r="S2" s="25">
        <v>0</v>
      </c>
      <c r="T2" s="25">
        <v>8861891</v>
      </c>
      <c r="U2" s="25">
        <v>0</v>
      </c>
      <c r="V2" s="25" t="s">
        <v>389</v>
      </c>
      <c r="W2" s="25" t="s">
        <v>55</v>
      </c>
      <c r="X2" s="25" t="s">
        <v>55</v>
      </c>
      <c r="Y2" s="25" t="s">
        <v>55</v>
      </c>
      <c r="Z2" s="25" t="s">
        <v>55</v>
      </c>
      <c r="AA2" s="25" t="s">
        <v>390</v>
      </c>
      <c r="AB2" s="25" t="s">
        <v>55</v>
      </c>
      <c r="AC2" s="25" t="s">
        <v>55</v>
      </c>
      <c r="AD2" s="25" t="s">
        <v>391</v>
      </c>
      <c r="AE2" s="25" t="s">
        <v>55</v>
      </c>
      <c r="AF2" s="25" t="s">
        <v>391</v>
      </c>
      <c r="AG2" s="25" t="s">
        <v>391</v>
      </c>
      <c r="AH2" s="25" t="s">
        <v>60</v>
      </c>
      <c r="AI2" s="25">
        <v>8861891</v>
      </c>
      <c r="AJ2" s="25">
        <v>0</v>
      </c>
      <c r="AK2" s="25">
        <v>600000</v>
      </c>
      <c r="AL2" s="25">
        <v>9109250</v>
      </c>
      <c r="AM2" s="25">
        <v>8861891</v>
      </c>
      <c r="AN2" s="25" t="s">
        <v>383</v>
      </c>
      <c r="AO2" s="25" t="s">
        <v>62</v>
      </c>
      <c r="AP2" s="25" t="s">
        <v>55</v>
      </c>
      <c r="AQ2" s="25" t="s">
        <v>63</v>
      </c>
      <c r="AR2" s="25" t="s">
        <v>64</v>
      </c>
      <c r="AS2" s="25" t="s">
        <v>65</v>
      </c>
      <c r="AT2" s="25">
        <v>1.1222085063404781</v>
      </c>
      <c r="AU2" s="25">
        <v>9109250</v>
      </c>
      <c r="AV2" s="25">
        <v>8861891</v>
      </c>
      <c r="AW2" s="25">
        <v>0</v>
      </c>
      <c r="AX2" s="25">
        <v>0</v>
      </c>
      <c r="AY2" s="25">
        <v>0</v>
      </c>
      <c r="AZ2" s="25">
        <v>8861891</v>
      </c>
      <c r="BA2" s="25">
        <v>0</v>
      </c>
      <c r="BB2" s="25">
        <v>8861891</v>
      </c>
      <c r="BC2" s="25">
        <v>0</v>
      </c>
      <c r="BD2" s="25">
        <v>600000</v>
      </c>
      <c r="BE2" s="25" t="s">
        <v>207</v>
      </c>
      <c r="BF2" s="25" t="s">
        <v>208</v>
      </c>
      <c r="BG2" s="26">
        <v>43046</v>
      </c>
      <c r="BH2" s="26" t="s">
        <v>55</v>
      </c>
      <c r="BI2" s="26" t="s">
        <v>55</v>
      </c>
      <c r="BJ2" s="26" t="s">
        <v>55</v>
      </c>
      <c r="BK2" s="26">
        <v>43046</v>
      </c>
      <c r="BL2" s="26">
        <v>43070</v>
      </c>
      <c r="BM2" s="26" t="s">
        <v>55</v>
      </c>
      <c r="BN2" s="26" t="s">
        <v>55</v>
      </c>
      <c r="BO2" s="26" t="s">
        <v>55</v>
      </c>
      <c r="BP2" s="26">
        <v>43070</v>
      </c>
      <c r="BQ2" s="27">
        <v>42814</v>
      </c>
      <c r="BR2" s="28">
        <f>IF(ISNUMBER(BP2),IF(((BP2-BQ2)/30)&lt;0,0,((BP2-BQ2)/30)),0)</f>
        <v>8.5333333333333332</v>
      </c>
      <c r="BS2" s="21" t="s">
        <v>1582</v>
      </c>
      <c r="BT2" s="25" t="str">
        <f>INDEX(Countries[Country Name],MATCH(FR_tracker_table[[#This Row],[Country ID]],Countries[Country ID],0))</f>
        <v>Afghanistan</v>
      </c>
      <c r="BU2" s="25" t="str">
        <f>INDEX(Countries[Global Fund Region],MATCH(FR_tracker_table[[#This Row],[Country ID]],Countries[Country ID],0))</f>
        <v>SE Asia</v>
      </c>
      <c r="BV2" s="25" t="str">
        <f>INDEX(Countries[Portfolio Categorisation],MATCH(FR_tracker_table[[#This Row],[Country ID]],Countries[Country ID],0))</f>
        <v>Core</v>
      </c>
      <c r="BW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3" spans="1:75" ht="15" customHeight="1" x14ac:dyDescent="0.25">
      <c r="A3" s="25" t="s">
        <v>392</v>
      </c>
      <c r="B3" s="25" t="s">
        <v>393</v>
      </c>
      <c r="C3" s="25" t="s">
        <v>55</v>
      </c>
      <c r="D3" s="25" t="s">
        <v>55</v>
      </c>
      <c r="E3" s="25" t="s">
        <v>55</v>
      </c>
      <c r="F3" s="25" t="s">
        <v>394</v>
      </c>
      <c r="G3" s="25" t="s">
        <v>70</v>
      </c>
      <c r="H3" s="25" t="s">
        <v>70</v>
      </c>
      <c r="I3" s="25" t="s">
        <v>57</v>
      </c>
      <c r="J3" s="25" t="s">
        <v>385</v>
      </c>
      <c r="K3" s="25" t="s">
        <v>58</v>
      </c>
      <c r="L3" s="25" t="s">
        <v>386</v>
      </c>
      <c r="M3" s="25" t="s">
        <v>387</v>
      </c>
      <c r="N3" s="25" t="s">
        <v>388</v>
      </c>
      <c r="O3" s="25" t="s">
        <v>59</v>
      </c>
      <c r="P3" s="27">
        <v>42814</v>
      </c>
      <c r="Q3" s="25">
        <v>0</v>
      </c>
      <c r="R3" s="25">
        <v>0</v>
      </c>
      <c r="S3" s="25">
        <v>0</v>
      </c>
      <c r="T3" s="25">
        <v>20804866</v>
      </c>
      <c r="U3" s="25">
        <v>0</v>
      </c>
      <c r="V3" s="25" t="s">
        <v>389</v>
      </c>
      <c r="W3" s="25" t="s">
        <v>55</v>
      </c>
      <c r="X3" s="25" t="s">
        <v>55</v>
      </c>
      <c r="Y3" s="25" t="s">
        <v>55</v>
      </c>
      <c r="Z3" s="25" t="s">
        <v>55</v>
      </c>
      <c r="AA3" s="25" t="s">
        <v>390</v>
      </c>
      <c r="AB3" s="25" t="s">
        <v>55</v>
      </c>
      <c r="AC3" s="25" t="s">
        <v>55</v>
      </c>
      <c r="AD3" s="25" t="s">
        <v>391</v>
      </c>
      <c r="AE3" s="25" t="s">
        <v>395</v>
      </c>
      <c r="AF3" s="25" t="s">
        <v>391</v>
      </c>
      <c r="AG3" s="25" t="s">
        <v>391</v>
      </c>
      <c r="AH3" s="25" t="s">
        <v>60</v>
      </c>
      <c r="AI3" s="25">
        <v>20804866</v>
      </c>
      <c r="AJ3" s="25">
        <v>0</v>
      </c>
      <c r="AK3" s="25">
        <v>800000</v>
      </c>
      <c r="AL3" s="25">
        <v>27112391</v>
      </c>
      <c r="AM3" s="25">
        <v>20804866</v>
      </c>
      <c r="AN3" s="25" t="s">
        <v>393</v>
      </c>
      <c r="AO3" s="25" t="s">
        <v>62</v>
      </c>
      <c r="AP3" s="25" t="s">
        <v>55</v>
      </c>
      <c r="AQ3" s="25" t="s">
        <v>63</v>
      </c>
      <c r="AR3" s="25" t="s">
        <v>64</v>
      </c>
      <c r="AS3" s="25" t="s">
        <v>65</v>
      </c>
      <c r="AT3" s="25">
        <v>1.1222085063404781</v>
      </c>
      <c r="AU3" s="25">
        <v>27112391</v>
      </c>
      <c r="AV3" s="25">
        <v>20804866</v>
      </c>
      <c r="AW3" s="25">
        <v>0</v>
      </c>
      <c r="AX3" s="25">
        <v>0</v>
      </c>
      <c r="AY3" s="25">
        <v>0</v>
      </c>
      <c r="AZ3" s="25">
        <v>20804866</v>
      </c>
      <c r="BA3" s="25">
        <v>0</v>
      </c>
      <c r="BB3" s="25">
        <v>20804866</v>
      </c>
      <c r="BC3" s="25">
        <v>0</v>
      </c>
      <c r="BD3" s="25">
        <v>800000</v>
      </c>
      <c r="BE3" s="25" t="s">
        <v>207</v>
      </c>
      <c r="BF3" s="25" t="s">
        <v>208</v>
      </c>
      <c r="BG3" s="26">
        <v>43046</v>
      </c>
      <c r="BH3" s="26" t="s">
        <v>55</v>
      </c>
      <c r="BI3" s="26" t="s">
        <v>55</v>
      </c>
      <c r="BJ3" s="26" t="s">
        <v>55</v>
      </c>
      <c r="BK3" s="26">
        <v>43046</v>
      </c>
      <c r="BL3" s="26">
        <v>43070</v>
      </c>
      <c r="BM3" s="26" t="s">
        <v>55</v>
      </c>
      <c r="BN3" s="26" t="s">
        <v>55</v>
      </c>
      <c r="BO3" s="26" t="s">
        <v>55</v>
      </c>
      <c r="BP3" s="26">
        <v>43070</v>
      </c>
      <c r="BQ3" s="27">
        <v>42814</v>
      </c>
      <c r="BR3" s="28">
        <f t="shared" ref="BR3:BR66" si="0">IF(ISNUMBER(BP3),IF(((BP3-BQ3)/30)&lt;0,0,((BP3-BQ3)/30)),0)</f>
        <v>8.5333333333333332</v>
      </c>
      <c r="BS3" s="21" t="s">
        <v>1582</v>
      </c>
      <c r="BT3" s="25" t="str">
        <f>INDEX(Countries[Country Name],MATCH(FR_tracker_table[[#This Row],[Country ID]],Countries[Country ID],0))</f>
        <v>Afghanistan</v>
      </c>
      <c r="BU3" s="25" t="str">
        <f>INDEX(Countries[Global Fund Region],MATCH(FR_tracker_table[[#This Row],[Country ID]],Countries[Country ID],0))</f>
        <v>SE Asia</v>
      </c>
      <c r="BV3" s="25" t="str">
        <f>INDEX(Countries[Portfolio Categorisation],MATCH(FR_tracker_table[[#This Row],[Country ID]],Countries[Country ID],0))</f>
        <v>Core</v>
      </c>
      <c r="BW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4" spans="1:75" ht="15" customHeight="1" x14ac:dyDescent="0.25">
      <c r="A4" s="25" t="s">
        <v>396</v>
      </c>
      <c r="B4" s="25" t="s">
        <v>397</v>
      </c>
      <c r="C4" s="25" t="s">
        <v>55</v>
      </c>
      <c r="D4" s="25" t="s">
        <v>55</v>
      </c>
      <c r="E4" s="25" t="s">
        <v>55</v>
      </c>
      <c r="F4" s="25" t="s">
        <v>398</v>
      </c>
      <c r="G4" s="25" t="s">
        <v>66</v>
      </c>
      <c r="H4" s="25" t="s">
        <v>67</v>
      </c>
      <c r="I4" s="25" t="s">
        <v>68</v>
      </c>
      <c r="J4" s="25" t="s">
        <v>385</v>
      </c>
      <c r="K4" s="25" t="s">
        <v>58</v>
      </c>
      <c r="L4" s="25" t="s">
        <v>399</v>
      </c>
      <c r="M4" s="25" t="s">
        <v>387</v>
      </c>
      <c r="N4" s="25" t="s">
        <v>388</v>
      </c>
      <c r="O4" s="25" t="s">
        <v>69</v>
      </c>
      <c r="P4" s="27">
        <v>42877</v>
      </c>
      <c r="Q4" s="25">
        <v>6532790.725680992</v>
      </c>
      <c r="R4" s="25">
        <v>7288940.1682700897</v>
      </c>
      <c r="S4" s="25">
        <v>7697907.3668358754</v>
      </c>
      <c r="T4" s="25">
        <v>21519638.260786958</v>
      </c>
      <c r="U4" s="25">
        <v>0</v>
      </c>
      <c r="V4" s="25" t="s">
        <v>389</v>
      </c>
      <c r="W4" s="25" t="s">
        <v>400</v>
      </c>
      <c r="X4" s="25" t="s">
        <v>55</v>
      </c>
      <c r="Y4" s="25" t="s">
        <v>55</v>
      </c>
      <c r="Z4" s="25" t="s">
        <v>55</v>
      </c>
      <c r="AA4" s="25" t="s">
        <v>401</v>
      </c>
      <c r="AB4" s="25" t="s">
        <v>391</v>
      </c>
      <c r="AC4" s="25" t="s">
        <v>391</v>
      </c>
      <c r="AD4" s="25" t="s">
        <v>391</v>
      </c>
      <c r="AE4" s="25" t="s">
        <v>402</v>
      </c>
      <c r="AF4" s="25" t="s">
        <v>391</v>
      </c>
      <c r="AG4" s="25" t="s">
        <v>391</v>
      </c>
      <c r="AH4" s="25" t="s">
        <v>60</v>
      </c>
      <c r="AI4" s="25">
        <v>21519638</v>
      </c>
      <c r="AJ4" s="25">
        <v>0</v>
      </c>
      <c r="AK4" s="25">
        <v>1100000</v>
      </c>
      <c r="AL4" s="25">
        <v>14964754</v>
      </c>
      <c r="AM4" s="25">
        <v>21519638</v>
      </c>
      <c r="AN4" s="25" t="s">
        <v>397</v>
      </c>
      <c r="AO4" s="25" t="s">
        <v>62</v>
      </c>
      <c r="AP4" s="25" t="s">
        <v>55</v>
      </c>
      <c r="AQ4" s="25" t="s">
        <v>63</v>
      </c>
      <c r="AR4" s="25" t="s">
        <v>64</v>
      </c>
      <c r="AS4" s="25" t="s">
        <v>65</v>
      </c>
      <c r="AT4" s="25">
        <v>1.1222085063404781</v>
      </c>
      <c r="AU4" s="25">
        <v>14964754</v>
      </c>
      <c r="AV4" s="25">
        <v>21519638</v>
      </c>
      <c r="AW4" s="25">
        <v>6532790.725680992</v>
      </c>
      <c r="AX4" s="25">
        <v>7288940.1682700897</v>
      </c>
      <c r="AY4" s="25">
        <v>7697907.3668358754</v>
      </c>
      <c r="AZ4" s="25">
        <v>21519638.260786958</v>
      </c>
      <c r="BA4" s="25">
        <v>0</v>
      </c>
      <c r="BB4" s="25">
        <v>21519638</v>
      </c>
      <c r="BC4" s="25">
        <v>0</v>
      </c>
      <c r="BD4" s="25">
        <v>1100000</v>
      </c>
      <c r="BE4" s="25" t="s">
        <v>207</v>
      </c>
      <c r="BF4" s="25" t="s">
        <v>208</v>
      </c>
      <c r="BG4" s="26">
        <v>43046</v>
      </c>
      <c r="BH4" s="26" t="s">
        <v>55</v>
      </c>
      <c r="BI4" s="26" t="s">
        <v>55</v>
      </c>
      <c r="BJ4" s="26" t="s">
        <v>55</v>
      </c>
      <c r="BK4" s="26">
        <v>43046</v>
      </c>
      <c r="BL4" s="26">
        <v>43070</v>
      </c>
      <c r="BM4" s="26" t="s">
        <v>55</v>
      </c>
      <c r="BN4" s="26" t="s">
        <v>55</v>
      </c>
      <c r="BO4" s="26" t="s">
        <v>55</v>
      </c>
      <c r="BP4" s="26">
        <v>43070</v>
      </c>
      <c r="BQ4" s="27">
        <v>42878</v>
      </c>
      <c r="BR4" s="28">
        <f>IF(ISNUMBER(BP4),IF(((BP4-BQ4)/30)&lt;0,0,((BP4-BQ4)/30)),0)</f>
        <v>6.4</v>
      </c>
      <c r="BS4" s="21" t="s">
        <v>1583</v>
      </c>
      <c r="BT4" s="25" t="str">
        <f>INDEX(Countries[Country Name],MATCH(FR_tracker_table[[#This Row],[Country ID]],Countries[Country ID],0))</f>
        <v>Afghanistan</v>
      </c>
      <c r="BU4" s="25" t="str">
        <f>INDEX(Countries[Global Fund Region],MATCH(FR_tracker_table[[#This Row],[Country ID]],Countries[Country ID],0))</f>
        <v>SE Asia</v>
      </c>
      <c r="BV4" s="25" t="str">
        <f>INDEX(Countries[Portfolio Categorisation],MATCH(FR_tracker_table[[#This Row],[Country ID]],Countries[Country ID],0))</f>
        <v>Core</v>
      </c>
      <c r="BW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5" spans="1:75" ht="15" customHeight="1" x14ac:dyDescent="0.25">
      <c r="A5" s="25" t="s">
        <v>403</v>
      </c>
      <c r="B5" s="25" t="s">
        <v>404</v>
      </c>
      <c r="C5" s="25" t="s">
        <v>405</v>
      </c>
      <c r="D5" s="25" t="s">
        <v>55</v>
      </c>
      <c r="E5" s="25" t="s">
        <v>55</v>
      </c>
      <c r="F5" s="25" t="s">
        <v>406</v>
      </c>
      <c r="G5" s="25" t="s">
        <v>407</v>
      </c>
      <c r="H5" s="25" t="s">
        <v>75</v>
      </c>
      <c r="I5" s="25" t="s">
        <v>76</v>
      </c>
      <c r="J5" s="25" t="s">
        <v>385</v>
      </c>
      <c r="K5" s="25" t="s">
        <v>58</v>
      </c>
      <c r="L5" s="25" t="s">
        <v>386</v>
      </c>
      <c r="M5" s="25" t="s">
        <v>408</v>
      </c>
      <c r="N5" s="25" t="s">
        <v>388</v>
      </c>
      <c r="O5" s="25" t="s">
        <v>77</v>
      </c>
      <c r="P5" s="27">
        <v>42976</v>
      </c>
      <c r="Q5" s="25">
        <v>7249626</v>
      </c>
      <c r="R5" s="25">
        <v>9845654</v>
      </c>
      <c r="S5" s="25">
        <v>12095498</v>
      </c>
      <c r="T5" s="25">
        <v>29190778</v>
      </c>
      <c r="U5" s="25">
        <v>0</v>
      </c>
      <c r="V5" s="25" t="s">
        <v>409</v>
      </c>
      <c r="W5" s="25" t="s">
        <v>389</v>
      </c>
      <c r="X5" s="25" t="s">
        <v>55</v>
      </c>
      <c r="Y5" s="25" t="s">
        <v>55</v>
      </c>
      <c r="Z5" s="25" t="s">
        <v>55</v>
      </c>
      <c r="AA5" s="25" t="s">
        <v>401</v>
      </c>
      <c r="AB5" s="25" t="s">
        <v>391</v>
      </c>
      <c r="AC5" s="25" t="s">
        <v>391</v>
      </c>
      <c r="AD5" s="25" t="s">
        <v>391</v>
      </c>
      <c r="AE5" s="25" t="s">
        <v>402</v>
      </c>
      <c r="AF5" s="25" t="s">
        <v>410</v>
      </c>
      <c r="AG5" s="25" t="s">
        <v>391</v>
      </c>
      <c r="AH5" s="25" t="s">
        <v>60</v>
      </c>
      <c r="AI5" s="25">
        <v>29190778</v>
      </c>
      <c r="AJ5" s="25">
        <v>0</v>
      </c>
      <c r="AK5" s="25">
        <v>817620</v>
      </c>
      <c r="AL5" s="25">
        <v>31190799</v>
      </c>
      <c r="AM5" s="25">
        <v>29190799</v>
      </c>
      <c r="AN5" s="25" t="s">
        <v>411</v>
      </c>
      <c r="AO5" s="25" t="s">
        <v>62</v>
      </c>
      <c r="AP5" s="25" t="s">
        <v>55</v>
      </c>
      <c r="AQ5" s="25" t="s">
        <v>78</v>
      </c>
      <c r="AR5" s="25" t="s">
        <v>64</v>
      </c>
      <c r="AS5" s="25" t="s">
        <v>65</v>
      </c>
      <c r="AT5" s="25">
        <v>1.1222085063404781</v>
      </c>
      <c r="AU5" s="25">
        <v>31190799</v>
      </c>
      <c r="AV5" s="25">
        <v>29190799</v>
      </c>
      <c r="AW5" s="25">
        <v>7249626</v>
      </c>
      <c r="AX5" s="25">
        <v>9845654</v>
      </c>
      <c r="AY5" s="25">
        <v>12095498</v>
      </c>
      <c r="AZ5" s="25">
        <v>29190778</v>
      </c>
      <c r="BA5" s="25">
        <v>0</v>
      </c>
      <c r="BB5" s="25">
        <v>29190778</v>
      </c>
      <c r="BC5" s="25">
        <v>0</v>
      </c>
      <c r="BD5" s="25">
        <v>817620</v>
      </c>
      <c r="BE5" s="25" t="s">
        <v>221</v>
      </c>
      <c r="BF5" s="25" t="s">
        <v>208</v>
      </c>
      <c r="BG5" s="26">
        <v>43208</v>
      </c>
      <c r="BH5" s="26" t="s">
        <v>55</v>
      </c>
      <c r="BI5" s="26" t="s">
        <v>55</v>
      </c>
      <c r="BJ5" s="26" t="s">
        <v>55</v>
      </c>
      <c r="BK5" s="26">
        <v>43208</v>
      </c>
      <c r="BL5" s="26">
        <v>43248</v>
      </c>
      <c r="BM5" s="26" t="s">
        <v>55</v>
      </c>
      <c r="BN5" s="26" t="s">
        <v>55</v>
      </c>
      <c r="BO5" s="26" t="s">
        <v>55</v>
      </c>
      <c r="BP5" s="26">
        <v>43248</v>
      </c>
      <c r="BQ5" s="27">
        <v>42975</v>
      </c>
      <c r="BR5" s="28">
        <f t="shared" si="0"/>
        <v>9.1</v>
      </c>
      <c r="BS5" s="21" t="s">
        <v>1584</v>
      </c>
      <c r="BT5" s="25" t="str">
        <f>INDEX(Countries[Country Name],MATCH(FR_tracker_table[[#This Row],[Country ID]],Countries[Country ID],0))</f>
        <v>Angola</v>
      </c>
      <c r="BU5" s="25" t="str">
        <f>INDEX(Countries[Global Fund Region],MATCH(FR_tracker_table[[#This Row],[Country ID]],Countries[Country ID],0))</f>
        <v>SEA</v>
      </c>
      <c r="BV5" s="25" t="str">
        <f>INDEX(Countries[Portfolio Categorisation],MATCH(FR_tracker_table[[#This Row],[Country ID]],Countries[Country ID],0))</f>
        <v>Core</v>
      </c>
      <c r="BW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6" spans="1:75" ht="15" customHeight="1" x14ac:dyDescent="0.25">
      <c r="A6" s="25" t="s">
        <v>412</v>
      </c>
      <c r="B6" s="25" t="s">
        <v>413</v>
      </c>
      <c r="C6" s="25" t="s">
        <v>55</v>
      </c>
      <c r="D6" s="25" t="s">
        <v>55</v>
      </c>
      <c r="E6" s="25" t="s">
        <v>55</v>
      </c>
      <c r="F6" s="25" t="s">
        <v>414</v>
      </c>
      <c r="G6" s="25" t="s">
        <v>70</v>
      </c>
      <c r="H6" s="25" t="s">
        <v>70</v>
      </c>
      <c r="I6" s="25" t="s">
        <v>76</v>
      </c>
      <c r="J6" s="25" t="s">
        <v>385</v>
      </c>
      <c r="K6" s="25" t="s">
        <v>58</v>
      </c>
      <c r="L6" s="25" t="s">
        <v>386</v>
      </c>
      <c r="M6" s="25" t="s">
        <v>408</v>
      </c>
      <c r="N6" s="25" t="s">
        <v>388</v>
      </c>
      <c r="O6" s="25" t="s">
        <v>77</v>
      </c>
      <c r="P6" s="27">
        <v>42976</v>
      </c>
      <c r="Q6" s="25">
        <v>6528368</v>
      </c>
      <c r="R6" s="25">
        <v>6496047</v>
      </c>
      <c r="S6" s="25">
        <v>8975585</v>
      </c>
      <c r="T6" s="25">
        <v>22000000</v>
      </c>
      <c r="U6" s="25">
        <v>0</v>
      </c>
      <c r="V6" s="25" t="s">
        <v>409</v>
      </c>
      <c r="W6" s="25" t="s">
        <v>415</v>
      </c>
      <c r="X6" s="25" t="s">
        <v>55</v>
      </c>
      <c r="Y6" s="25" t="s">
        <v>55</v>
      </c>
      <c r="Z6" s="25" t="s">
        <v>55</v>
      </c>
      <c r="AA6" s="25" t="s">
        <v>401</v>
      </c>
      <c r="AB6" s="25" t="s">
        <v>391</v>
      </c>
      <c r="AC6" s="25" t="s">
        <v>391</v>
      </c>
      <c r="AD6" s="25" t="s">
        <v>391</v>
      </c>
      <c r="AE6" s="25" t="s">
        <v>402</v>
      </c>
      <c r="AF6" s="25" t="s">
        <v>410</v>
      </c>
      <c r="AG6" s="25" t="s">
        <v>391</v>
      </c>
      <c r="AH6" s="25" t="s">
        <v>60</v>
      </c>
      <c r="AI6" s="25">
        <v>22000000</v>
      </c>
      <c r="AJ6" s="25">
        <v>0</v>
      </c>
      <c r="AK6" s="25">
        <v>2643866</v>
      </c>
      <c r="AL6" s="25">
        <v>26898141</v>
      </c>
      <c r="AM6" s="25">
        <v>22000000</v>
      </c>
      <c r="AN6" s="25" t="s">
        <v>413</v>
      </c>
      <c r="AO6" s="25" t="s">
        <v>62</v>
      </c>
      <c r="AP6" s="25" t="s">
        <v>55</v>
      </c>
      <c r="AQ6" s="25" t="s">
        <v>78</v>
      </c>
      <c r="AR6" s="25" t="s">
        <v>64</v>
      </c>
      <c r="AS6" s="25" t="s">
        <v>65</v>
      </c>
      <c r="AT6" s="25">
        <v>1.1222085063404781</v>
      </c>
      <c r="AU6" s="25">
        <v>26898141</v>
      </c>
      <c r="AV6" s="25">
        <v>22000000</v>
      </c>
      <c r="AW6" s="25">
        <v>6528368</v>
      </c>
      <c r="AX6" s="25">
        <v>6496047</v>
      </c>
      <c r="AY6" s="25">
        <v>8975585</v>
      </c>
      <c r="AZ6" s="25">
        <v>22000000</v>
      </c>
      <c r="BA6" s="25">
        <v>0</v>
      </c>
      <c r="BB6" s="25">
        <v>22000000</v>
      </c>
      <c r="BC6" s="25">
        <v>0</v>
      </c>
      <c r="BD6" s="25">
        <v>2643866</v>
      </c>
      <c r="BE6" s="25" t="s">
        <v>221</v>
      </c>
      <c r="BF6" s="25" t="s">
        <v>208</v>
      </c>
      <c r="BG6" s="26">
        <v>43208</v>
      </c>
      <c r="BH6" s="26" t="s">
        <v>55</v>
      </c>
      <c r="BI6" s="26" t="s">
        <v>55</v>
      </c>
      <c r="BJ6" s="26" t="s">
        <v>55</v>
      </c>
      <c r="BK6" s="26">
        <v>43208</v>
      </c>
      <c r="BL6" s="26">
        <v>43248</v>
      </c>
      <c r="BM6" s="26" t="s">
        <v>55</v>
      </c>
      <c r="BN6" s="26" t="s">
        <v>55</v>
      </c>
      <c r="BO6" s="26" t="s">
        <v>55</v>
      </c>
      <c r="BP6" s="26">
        <v>43248</v>
      </c>
      <c r="BQ6" s="27">
        <v>42975</v>
      </c>
      <c r="BR6" s="28">
        <f t="shared" si="0"/>
        <v>9.1</v>
      </c>
      <c r="BS6" s="21" t="s">
        <v>1584</v>
      </c>
      <c r="BT6" s="25" t="str">
        <f>INDEX(Countries[Country Name],MATCH(FR_tracker_table[[#This Row],[Country ID]],Countries[Country ID],0))</f>
        <v>Angola</v>
      </c>
      <c r="BU6" s="25" t="str">
        <f>INDEX(Countries[Global Fund Region],MATCH(FR_tracker_table[[#This Row],[Country ID]],Countries[Country ID],0))</f>
        <v>SEA</v>
      </c>
      <c r="BV6" s="25" t="str">
        <f>INDEX(Countries[Portfolio Categorisation],MATCH(FR_tracker_table[[#This Row],[Country ID]],Countries[Country ID],0))</f>
        <v>Core</v>
      </c>
      <c r="BW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7" spans="1:75" ht="15" customHeight="1" x14ac:dyDescent="0.25">
      <c r="A7" s="25" t="s">
        <v>1445</v>
      </c>
      <c r="B7" s="25" t="s">
        <v>416</v>
      </c>
      <c r="C7" s="25" t="s">
        <v>55</v>
      </c>
      <c r="D7" s="25" t="s">
        <v>55</v>
      </c>
      <c r="E7" s="25" t="s">
        <v>55</v>
      </c>
      <c r="F7" s="25" t="s">
        <v>417</v>
      </c>
      <c r="G7" s="25" t="s">
        <v>79</v>
      </c>
      <c r="H7" s="25" t="s">
        <v>79</v>
      </c>
      <c r="I7" s="25" t="s">
        <v>76</v>
      </c>
      <c r="J7" s="25" t="s">
        <v>385</v>
      </c>
      <c r="K7" s="25" t="s">
        <v>435</v>
      </c>
      <c r="L7" s="25" t="s">
        <v>386</v>
      </c>
      <c r="M7" s="25" t="s">
        <v>499</v>
      </c>
      <c r="N7" s="25" t="s">
        <v>739</v>
      </c>
      <c r="O7" s="25" t="s">
        <v>72</v>
      </c>
      <c r="P7" s="27">
        <v>43220</v>
      </c>
      <c r="Q7" s="25">
        <v>3201928</v>
      </c>
      <c r="R7" s="25">
        <v>2156768</v>
      </c>
      <c r="S7" s="25">
        <v>1539445</v>
      </c>
      <c r="T7" s="25">
        <v>6898141</v>
      </c>
      <c r="U7" s="25">
        <v>0</v>
      </c>
      <c r="V7" s="25" t="s">
        <v>409</v>
      </c>
      <c r="W7" s="25" t="s">
        <v>55</v>
      </c>
      <c r="X7" s="25" t="s">
        <v>55</v>
      </c>
      <c r="Y7" s="25" t="s">
        <v>55</v>
      </c>
      <c r="Z7" s="25" t="s">
        <v>55</v>
      </c>
      <c r="AA7" s="25" t="s">
        <v>55</v>
      </c>
      <c r="AB7" s="25" t="s">
        <v>55</v>
      </c>
      <c r="AC7" s="25" t="s">
        <v>55</v>
      </c>
      <c r="AD7" s="25" t="s">
        <v>55</v>
      </c>
      <c r="AE7" s="25" t="s">
        <v>55</v>
      </c>
      <c r="AF7" s="25" t="s">
        <v>55</v>
      </c>
      <c r="AG7" s="25" t="s">
        <v>55</v>
      </c>
      <c r="AH7" s="25" t="s">
        <v>552</v>
      </c>
      <c r="AI7" s="25">
        <v>0</v>
      </c>
      <c r="AJ7" s="25">
        <v>0</v>
      </c>
      <c r="AK7" s="25">
        <v>0</v>
      </c>
      <c r="AL7" s="25">
        <v>0</v>
      </c>
      <c r="AM7" s="25">
        <v>6898141</v>
      </c>
      <c r="AN7" s="25" t="s">
        <v>416</v>
      </c>
      <c r="AO7" s="25" t="s">
        <v>62</v>
      </c>
      <c r="AP7" s="25" t="s">
        <v>55</v>
      </c>
      <c r="AQ7" s="25" t="s">
        <v>78</v>
      </c>
      <c r="AR7" s="25" t="s">
        <v>64</v>
      </c>
      <c r="AS7" s="25" t="s">
        <v>65</v>
      </c>
      <c r="AT7" s="25">
        <v>1.1222085063404781</v>
      </c>
      <c r="AU7" s="25">
        <v>0</v>
      </c>
      <c r="AV7" s="25">
        <v>6898141</v>
      </c>
      <c r="AW7" s="25">
        <v>3201928</v>
      </c>
      <c r="AX7" s="25">
        <v>2156768</v>
      </c>
      <c r="AY7" s="25">
        <v>1539445</v>
      </c>
      <c r="AZ7" s="25">
        <v>6898141</v>
      </c>
      <c r="BA7" s="25">
        <v>0</v>
      </c>
      <c r="BB7" s="25">
        <v>0</v>
      </c>
      <c r="BC7" s="25">
        <v>0</v>
      </c>
      <c r="BD7" s="25">
        <v>0</v>
      </c>
      <c r="BE7" s="25" t="s">
        <v>221</v>
      </c>
      <c r="BF7" s="25" t="s">
        <v>208</v>
      </c>
      <c r="BG7" s="26" t="s">
        <v>55</v>
      </c>
      <c r="BH7" s="26" t="s">
        <v>55</v>
      </c>
      <c r="BI7" s="26" t="s">
        <v>55</v>
      </c>
      <c r="BJ7" s="26" t="s">
        <v>55</v>
      </c>
      <c r="BK7" s="26" t="s">
        <v>55</v>
      </c>
      <c r="BL7" s="26" t="s">
        <v>55</v>
      </c>
      <c r="BM7" s="26" t="s">
        <v>55</v>
      </c>
      <c r="BN7" s="26" t="s">
        <v>55</v>
      </c>
      <c r="BO7" s="26" t="s">
        <v>55</v>
      </c>
      <c r="BP7" s="26" t="s">
        <v>55</v>
      </c>
      <c r="BQ7" s="27">
        <v>43220</v>
      </c>
      <c r="BR7" s="28">
        <f t="shared" si="0"/>
        <v>0</v>
      </c>
      <c r="BS7" s="21" t="s">
        <v>1586</v>
      </c>
      <c r="BT7" s="25" t="str">
        <f>INDEX(Countries[Country Name],MATCH(FR_tracker_table[[#This Row],[Country ID]],Countries[Country ID],0))</f>
        <v>Angola</v>
      </c>
      <c r="BU7" s="25" t="str">
        <f>INDEX(Countries[Global Fund Region],MATCH(FR_tracker_table[[#This Row],[Country ID]],Countries[Country ID],0))</f>
        <v>SEA</v>
      </c>
      <c r="BV7" s="25" t="str">
        <f>INDEX(Countries[Portfolio Categorisation],MATCH(FR_tracker_table[[#This Row],[Country ID]],Countries[Country ID],0))</f>
        <v>Core</v>
      </c>
      <c r="BW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8" spans="1:75" x14ac:dyDescent="0.25">
      <c r="A8" s="25" t="s">
        <v>1446</v>
      </c>
      <c r="B8" s="25" t="s">
        <v>416</v>
      </c>
      <c r="C8" s="25" t="s">
        <v>55</v>
      </c>
      <c r="D8" s="25" t="s">
        <v>55</v>
      </c>
      <c r="E8" s="25" t="s">
        <v>55</v>
      </c>
      <c r="F8" s="25" t="s">
        <v>1447</v>
      </c>
      <c r="G8" s="25" t="s">
        <v>79</v>
      </c>
      <c r="H8" s="25" t="s">
        <v>79</v>
      </c>
      <c r="I8" s="25" t="s">
        <v>76</v>
      </c>
      <c r="J8" s="25" t="s">
        <v>441</v>
      </c>
      <c r="K8" s="25" t="s">
        <v>58</v>
      </c>
      <c r="L8" s="25" t="s">
        <v>386</v>
      </c>
      <c r="M8" s="25" t="s">
        <v>499</v>
      </c>
      <c r="N8" s="25" t="s">
        <v>739</v>
      </c>
      <c r="O8" s="25" t="s">
        <v>1604</v>
      </c>
      <c r="P8" s="27">
        <v>43220</v>
      </c>
      <c r="Q8" s="25">
        <v>0</v>
      </c>
      <c r="R8" s="25">
        <v>0</v>
      </c>
      <c r="S8" s="25">
        <v>0</v>
      </c>
      <c r="T8" s="25">
        <v>0</v>
      </c>
      <c r="U8" s="25">
        <v>0</v>
      </c>
      <c r="V8" s="25" t="s">
        <v>55</v>
      </c>
      <c r="W8" s="25" t="s">
        <v>55</v>
      </c>
      <c r="X8" s="25" t="s">
        <v>55</v>
      </c>
      <c r="Y8" s="25" t="s">
        <v>55</v>
      </c>
      <c r="Z8" s="25" t="s">
        <v>55</v>
      </c>
      <c r="AA8" s="25" t="s">
        <v>55</v>
      </c>
      <c r="AB8" s="25" t="s">
        <v>55</v>
      </c>
      <c r="AC8" s="25" t="s">
        <v>55</v>
      </c>
      <c r="AD8" s="25" t="s">
        <v>55</v>
      </c>
      <c r="AE8" s="25" t="s">
        <v>55</v>
      </c>
      <c r="AF8" s="25" t="s">
        <v>55</v>
      </c>
      <c r="AG8" s="25" t="s">
        <v>55</v>
      </c>
      <c r="AH8" s="25" t="s">
        <v>60</v>
      </c>
      <c r="AI8" s="25">
        <v>0</v>
      </c>
      <c r="AJ8" s="25">
        <v>0</v>
      </c>
      <c r="AK8" s="25">
        <v>0</v>
      </c>
      <c r="AL8" s="25">
        <v>0</v>
      </c>
      <c r="AM8" s="25">
        <v>6898141</v>
      </c>
      <c r="AN8" s="25" t="s">
        <v>416</v>
      </c>
      <c r="AO8" s="25" t="s">
        <v>62</v>
      </c>
      <c r="AP8" s="25" t="s">
        <v>55</v>
      </c>
      <c r="AQ8" s="25" t="s">
        <v>78</v>
      </c>
      <c r="AR8" s="25" t="s">
        <v>64</v>
      </c>
      <c r="AS8" s="25" t="s">
        <v>65</v>
      </c>
      <c r="AT8" s="25">
        <v>1.1222085063404781</v>
      </c>
      <c r="AU8" s="25">
        <v>0</v>
      </c>
      <c r="AV8" s="25">
        <v>6898141</v>
      </c>
      <c r="AW8" s="25">
        <v>0</v>
      </c>
      <c r="AX8" s="25">
        <v>0</v>
      </c>
      <c r="AY8" s="25">
        <v>0</v>
      </c>
      <c r="AZ8" s="25">
        <v>0</v>
      </c>
      <c r="BA8" s="25">
        <v>0</v>
      </c>
      <c r="BB8" s="25">
        <v>0</v>
      </c>
      <c r="BC8" s="25">
        <v>0</v>
      </c>
      <c r="BD8" s="25">
        <v>0</v>
      </c>
      <c r="BE8" s="25" t="s">
        <v>221</v>
      </c>
      <c r="BF8" s="25" t="s">
        <v>208</v>
      </c>
      <c r="BG8" s="26" t="s">
        <v>55</v>
      </c>
      <c r="BH8" s="26">
        <v>43424</v>
      </c>
      <c r="BI8" s="26" t="s">
        <v>55</v>
      </c>
      <c r="BJ8" s="26" t="s">
        <v>55</v>
      </c>
      <c r="BK8" s="26" t="s">
        <v>55</v>
      </c>
      <c r="BL8" s="26" t="s">
        <v>55</v>
      </c>
      <c r="BM8" s="26">
        <v>43455</v>
      </c>
      <c r="BN8" s="26" t="s">
        <v>55</v>
      </c>
      <c r="BO8" s="26" t="s">
        <v>55</v>
      </c>
      <c r="BP8" s="26" t="s">
        <v>55</v>
      </c>
      <c r="BQ8" s="27">
        <v>43585</v>
      </c>
      <c r="BR8" s="28">
        <f t="shared" si="0"/>
        <v>0</v>
      </c>
      <c r="BS8" s="21" t="s">
        <v>1616</v>
      </c>
      <c r="BT8" s="25" t="str">
        <f>INDEX(Countries[Country Name],MATCH(FR_tracker_table[[#This Row],[Country ID]],Countries[Country ID],0))</f>
        <v>Angola</v>
      </c>
      <c r="BU8" s="25" t="str">
        <f>INDEX(Countries[Global Fund Region],MATCH(FR_tracker_table[[#This Row],[Country ID]],Countries[Country ID],0))</f>
        <v>SEA</v>
      </c>
      <c r="BV8" s="25" t="str">
        <f>INDEX(Countries[Portfolio Categorisation],MATCH(FR_tracker_table[[#This Row],[Country ID]],Countries[Country ID],0))</f>
        <v>Core</v>
      </c>
      <c r="BW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9" spans="1:75" ht="15" customHeight="1" x14ac:dyDescent="0.25">
      <c r="A9" s="25" t="s">
        <v>418</v>
      </c>
      <c r="B9" s="25" t="s">
        <v>419</v>
      </c>
      <c r="C9" s="25" t="s">
        <v>420</v>
      </c>
      <c r="D9" s="25" t="s">
        <v>55</v>
      </c>
      <c r="E9" s="25" t="s">
        <v>55</v>
      </c>
      <c r="F9" s="25" t="s">
        <v>421</v>
      </c>
      <c r="G9" s="25" t="s">
        <v>407</v>
      </c>
      <c r="H9" s="25" t="s">
        <v>75</v>
      </c>
      <c r="I9" s="25" t="s">
        <v>71</v>
      </c>
      <c r="J9" s="25" t="s">
        <v>385</v>
      </c>
      <c r="K9" s="25" t="s">
        <v>58</v>
      </c>
      <c r="L9" s="25" t="s">
        <v>399</v>
      </c>
      <c r="M9" s="25" t="s">
        <v>55</v>
      </c>
      <c r="N9" s="25" t="s">
        <v>388</v>
      </c>
      <c r="O9" s="25" t="s">
        <v>1604</v>
      </c>
      <c r="P9" s="27">
        <v>0</v>
      </c>
      <c r="Q9" s="25">
        <v>0</v>
      </c>
      <c r="R9" s="25">
        <v>0</v>
      </c>
      <c r="S9" s="25">
        <v>0</v>
      </c>
      <c r="T9" s="25">
        <v>0</v>
      </c>
      <c r="U9" s="25">
        <v>0</v>
      </c>
      <c r="V9" s="25" t="s">
        <v>55</v>
      </c>
      <c r="W9" s="25" t="s">
        <v>55</v>
      </c>
      <c r="X9" s="25" t="s">
        <v>55</v>
      </c>
      <c r="Y9" s="25" t="s">
        <v>55</v>
      </c>
      <c r="Z9" s="25" t="s">
        <v>55</v>
      </c>
      <c r="AA9" s="25" t="s">
        <v>422</v>
      </c>
      <c r="AB9" s="25" t="s">
        <v>55</v>
      </c>
      <c r="AC9" s="25" t="s">
        <v>55</v>
      </c>
      <c r="AD9" s="25" t="s">
        <v>55</v>
      </c>
      <c r="AE9" s="25" t="s">
        <v>55</v>
      </c>
      <c r="AF9" s="25" t="s">
        <v>55</v>
      </c>
      <c r="AG9" s="25" t="s">
        <v>55</v>
      </c>
      <c r="AH9" s="25" t="s">
        <v>60</v>
      </c>
      <c r="AI9" s="25">
        <v>0</v>
      </c>
      <c r="AJ9" s="25">
        <v>0</v>
      </c>
      <c r="AK9" s="25">
        <v>0</v>
      </c>
      <c r="AL9" s="25">
        <v>1638134</v>
      </c>
      <c r="AM9" s="25">
        <v>1638134</v>
      </c>
      <c r="AN9" s="25" t="s">
        <v>423</v>
      </c>
      <c r="AO9" s="25" t="s">
        <v>62</v>
      </c>
      <c r="AP9" s="25" t="s">
        <v>55</v>
      </c>
      <c r="AQ9" s="25" t="s">
        <v>73</v>
      </c>
      <c r="AR9" s="25" t="s">
        <v>64</v>
      </c>
      <c r="AS9" s="25" t="s">
        <v>65</v>
      </c>
      <c r="AT9" s="25">
        <v>1.1222085063404781</v>
      </c>
      <c r="AU9" s="25">
        <v>1638134</v>
      </c>
      <c r="AV9" s="25">
        <v>1638134</v>
      </c>
      <c r="AW9" s="25">
        <v>0</v>
      </c>
      <c r="AX9" s="25">
        <v>0</v>
      </c>
      <c r="AY9" s="25">
        <v>0</v>
      </c>
      <c r="AZ9" s="25">
        <v>0</v>
      </c>
      <c r="BA9" s="25">
        <v>0</v>
      </c>
      <c r="BB9" s="25">
        <v>0</v>
      </c>
      <c r="BC9" s="25">
        <v>0</v>
      </c>
      <c r="BD9" s="25">
        <v>0</v>
      </c>
      <c r="BE9" s="25" t="s">
        <v>212</v>
      </c>
      <c r="BF9" s="25" t="s">
        <v>213</v>
      </c>
      <c r="BG9" s="26" t="s">
        <v>55</v>
      </c>
      <c r="BH9" s="26" t="s">
        <v>55</v>
      </c>
      <c r="BI9" s="26" t="s">
        <v>55</v>
      </c>
      <c r="BJ9" s="26" t="s">
        <v>55</v>
      </c>
      <c r="BK9" s="26" t="s">
        <v>55</v>
      </c>
      <c r="BL9" s="26" t="s">
        <v>55</v>
      </c>
      <c r="BM9" s="26" t="s">
        <v>55</v>
      </c>
      <c r="BN9" s="26" t="s">
        <v>55</v>
      </c>
      <c r="BO9" s="26" t="s">
        <v>55</v>
      </c>
      <c r="BP9" s="26" t="s">
        <v>55</v>
      </c>
      <c r="BQ9" s="27">
        <v>43585</v>
      </c>
      <c r="BR9" s="28">
        <f t="shared" si="0"/>
        <v>0</v>
      </c>
      <c r="BS9" s="21" t="s">
        <v>1616</v>
      </c>
      <c r="BT9" s="25" t="str">
        <f>INDEX(Countries[Country Name],MATCH(FR_tracker_table[[#This Row],[Country ID]],Countries[Country ID],0))</f>
        <v>Albania</v>
      </c>
      <c r="BU9" s="25" t="str">
        <f>INDEX(Countries[Global Fund Region],MATCH(FR_tracker_table[[#This Row],[Country ID]],Countries[Country ID],0))</f>
        <v>EECA</v>
      </c>
      <c r="BV9" s="25" t="str">
        <f>INDEX(Countries[Portfolio Categorisation],MATCH(FR_tracker_table[[#This Row],[Country ID]],Countries[Country ID],0))</f>
        <v>Focused</v>
      </c>
      <c r="BW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0" spans="1:75" ht="15" customHeight="1" x14ac:dyDescent="0.25">
      <c r="A10" s="25" t="s">
        <v>424</v>
      </c>
      <c r="B10" s="25" t="s">
        <v>425</v>
      </c>
      <c r="C10" s="25" t="s">
        <v>55</v>
      </c>
      <c r="D10" s="25" t="s">
        <v>55</v>
      </c>
      <c r="E10" s="25" t="s">
        <v>55</v>
      </c>
      <c r="F10" s="25" t="s">
        <v>426</v>
      </c>
      <c r="G10" s="25" t="s">
        <v>56</v>
      </c>
      <c r="H10" s="25" t="s">
        <v>56</v>
      </c>
      <c r="I10" s="25" t="s">
        <v>57</v>
      </c>
      <c r="J10" s="25" t="s">
        <v>385</v>
      </c>
      <c r="K10" s="25" t="s">
        <v>435</v>
      </c>
      <c r="L10" s="25" t="s">
        <v>427</v>
      </c>
      <c r="M10" s="25" t="s">
        <v>428</v>
      </c>
      <c r="N10" s="25" t="s">
        <v>388</v>
      </c>
      <c r="O10" s="25" t="s">
        <v>80</v>
      </c>
      <c r="P10" s="27">
        <v>43138</v>
      </c>
      <c r="Q10" s="25">
        <v>0</v>
      </c>
      <c r="R10" s="25">
        <v>0</v>
      </c>
      <c r="S10" s="25">
        <v>0</v>
      </c>
      <c r="T10" s="25">
        <v>5282781</v>
      </c>
      <c r="U10" s="25">
        <v>0</v>
      </c>
      <c r="V10" s="25" t="s">
        <v>1413</v>
      </c>
      <c r="W10" s="25" t="s">
        <v>55</v>
      </c>
      <c r="X10" s="25" t="s">
        <v>55</v>
      </c>
      <c r="Y10" s="25" t="s">
        <v>55</v>
      </c>
      <c r="Z10" s="25" t="s">
        <v>55</v>
      </c>
      <c r="AA10" s="25" t="s">
        <v>390</v>
      </c>
      <c r="AB10" s="25" t="s">
        <v>391</v>
      </c>
      <c r="AC10" s="25" t="s">
        <v>391</v>
      </c>
      <c r="AD10" s="25" t="s">
        <v>391</v>
      </c>
      <c r="AE10" s="25" t="s">
        <v>55</v>
      </c>
      <c r="AF10" s="25" t="s">
        <v>391</v>
      </c>
      <c r="AG10" s="25" t="s">
        <v>391</v>
      </c>
      <c r="AH10" s="25" t="s">
        <v>438</v>
      </c>
      <c r="AI10" s="25">
        <v>0</v>
      </c>
      <c r="AJ10" s="25">
        <v>0</v>
      </c>
      <c r="AK10" s="25">
        <v>0</v>
      </c>
      <c r="AL10" s="25">
        <v>5282781</v>
      </c>
      <c r="AM10" s="25">
        <v>5282781</v>
      </c>
      <c r="AN10" s="25" t="s">
        <v>425</v>
      </c>
      <c r="AO10" s="25" t="s">
        <v>62</v>
      </c>
      <c r="AP10" s="25" t="s">
        <v>55</v>
      </c>
      <c r="AQ10" s="25" t="s">
        <v>81</v>
      </c>
      <c r="AR10" s="25" t="s">
        <v>64</v>
      </c>
      <c r="AS10" s="25" t="s">
        <v>65</v>
      </c>
      <c r="AT10" s="25">
        <v>1.1222085063404781</v>
      </c>
      <c r="AU10" s="25">
        <v>5282781</v>
      </c>
      <c r="AV10" s="25">
        <v>5282781</v>
      </c>
      <c r="AW10" s="25">
        <v>0</v>
      </c>
      <c r="AX10" s="25">
        <v>0</v>
      </c>
      <c r="AY10" s="25">
        <v>0</v>
      </c>
      <c r="AZ10" s="25">
        <v>5282781</v>
      </c>
      <c r="BA10" s="25">
        <v>0</v>
      </c>
      <c r="BB10" s="25">
        <v>0</v>
      </c>
      <c r="BC10" s="25">
        <v>0</v>
      </c>
      <c r="BD10" s="25">
        <v>0</v>
      </c>
      <c r="BE10" s="25" t="s">
        <v>212</v>
      </c>
      <c r="BF10" s="25" t="s">
        <v>213</v>
      </c>
      <c r="BG10" s="26" t="s">
        <v>55</v>
      </c>
      <c r="BH10" s="26" t="s">
        <v>55</v>
      </c>
      <c r="BI10" s="26" t="s">
        <v>55</v>
      </c>
      <c r="BJ10" s="26" t="s">
        <v>55</v>
      </c>
      <c r="BK10" s="26" t="s">
        <v>55</v>
      </c>
      <c r="BL10" s="26" t="s">
        <v>55</v>
      </c>
      <c r="BM10" s="26" t="s">
        <v>55</v>
      </c>
      <c r="BN10" s="26" t="s">
        <v>55</v>
      </c>
      <c r="BO10" s="26" t="s">
        <v>55</v>
      </c>
      <c r="BP10" s="26" t="s">
        <v>55</v>
      </c>
      <c r="BQ10" s="27">
        <v>43138</v>
      </c>
      <c r="BR10" s="28">
        <f t="shared" si="0"/>
        <v>0</v>
      </c>
      <c r="BS10" s="21" t="s">
        <v>1585</v>
      </c>
      <c r="BT10" s="25" t="str">
        <f>INDEX(Countries[Country Name],MATCH(FR_tracker_table[[#This Row],[Country ID]],Countries[Country ID],0))</f>
        <v>Armenia</v>
      </c>
      <c r="BU10" s="25" t="str">
        <f>INDEX(Countries[Global Fund Region],MATCH(FR_tracker_table[[#This Row],[Country ID]],Countries[Country ID],0))</f>
        <v>EECA</v>
      </c>
      <c r="BV10" s="25" t="str">
        <f>INDEX(Countries[Portfolio Categorisation],MATCH(FR_tracker_table[[#This Row],[Country ID]],Countries[Country ID],0))</f>
        <v>Focused</v>
      </c>
      <c r="BW1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1" spans="1:75" ht="15" customHeight="1" x14ac:dyDescent="0.25">
      <c r="A11" s="25" t="s">
        <v>1383</v>
      </c>
      <c r="B11" s="25" t="s">
        <v>425</v>
      </c>
      <c r="C11" s="25" t="s">
        <v>55</v>
      </c>
      <c r="D11" s="25" t="s">
        <v>55</v>
      </c>
      <c r="E11" s="25" t="s">
        <v>55</v>
      </c>
      <c r="F11" s="25" t="s">
        <v>1384</v>
      </c>
      <c r="G11" s="25" t="s">
        <v>56</v>
      </c>
      <c r="H11" s="25" t="s">
        <v>56</v>
      </c>
      <c r="I11" s="25" t="s">
        <v>76</v>
      </c>
      <c r="J11" s="25" t="s">
        <v>441</v>
      </c>
      <c r="K11" s="25" t="s">
        <v>58</v>
      </c>
      <c r="L11" s="25" t="s">
        <v>427</v>
      </c>
      <c r="M11" s="25" t="s">
        <v>428</v>
      </c>
      <c r="N11" s="25" t="s">
        <v>388</v>
      </c>
      <c r="O11" s="25" t="s">
        <v>109</v>
      </c>
      <c r="P11" s="27">
        <v>43318</v>
      </c>
      <c r="Q11" s="25">
        <v>1659526</v>
      </c>
      <c r="R11" s="25">
        <v>1708257</v>
      </c>
      <c r="S11" s="25">
        <v>1116532</v>
      </c>
      <c r="T11" s="25">
        <v>4484315</v>
      </c>
      <c r="U11" s="25">
        <v>0</v>
      </c>
      <c r="V11" s="25" t="s">
        <v>1413</v>
      </c>
      <c r="W11" s="25" t="s">
        <v>55</v>
      </c>
      <c r="X11" s="25" t="s">
        <v>55</v>
      </c>
      <c r="Y11" s="25" t="s">
        <v>55</v>
      </c>
      <c r="Z11" s="25" t="s">
        <v>55</v>
      </c>
      <c r="AA11" s="25" t="s">
        <v>422</v>
      </c>
      <c r="AB11" s="25" t="s">
        <v>391</v>
      </c>
      <c r="AC11" s="25" t="s">
        <v>391</v>
      </c>
      <c r="AD11" s="25" t="s">
        <v>391</v>
      </c>
      <c r="AE11" s="25" t="s">
        <v>395</v>
      </c>
      <c r="AF11" s="25" t="s">
        <v>391</v>
      </c>
      <c r="AG11" s="25" t="s">
        <v>391</v>
      </c>
      <c r="AH11" s="25" t="s">
        <v>60</v>
      </c>
      <c r="AI11" s="25">
        <v>4484315</v>
      </c>
      <c r="AJ11" s="25">
        <v>0</v>
      </c>
      <c r="AK11" s="25">
        <v>0</v>
      </c>
      <c r="AL11" s="25">
        <v>5282781</v>
      </c>
      <c r="AM11" s="25">
        <v>5282781</v>
      </c>
      <c r="AN11" s="25" t="s">
        <v>425</v>
      </c>
      <c r="AO11" s="25" t="s">
        <v>62</v>
      </c>
      <c r="AP11" s="25" t="s">
        <v>55</v>
      </c>
      <c r="AQ11" s="25" t="s">
        <v>81</v>
      </c>
      <c r="AR11" s="25" t="s">
        <v>64</v>
      </c>
      <c r="AS11" s="25" t="s">
        <v>65</v>
      </c>
      <c r="AT11" s="25">
        <v>1.1222085063404781</v>
      </c>
      <c r="AU11" s="25">
        <v>5282781</v>
      </c>
      <c r="AV11" s="25">
        <v>5282781</v>
      </c>
      <c r="AW11" s="25">
        <v>1659526</v>
      </c>
      <c r="AX11" s="25">
        <v>1708257</v>
      </c>
      <c r="AY11" s="25">
        <v>1116532</v>
      </c>
      <c r="AZ11" s="25">
        <v>4484315</v>
      </c>
      <c r="BA11" s="25">
        <v>0</v>
      </c>
      <c r="BB11" s="25">
        <v>4484315</v>
      </c>
      <c r="BC11" s="25">
        <v>0</v>
      </c>
      <c r="BD11" s="25">
        <v>0</v>
      </c>
      <c r="BE11" s="25" t="s">
        <v>212</v>
      </c>
      <c r="BF11" s="25" t="s">
        <v>213</v>
      </c>
      <c r="BG11" s="26" t="s">
        <v>55</v>
      </c>
      <c r="BH11" s="26">
        <v>43271</v>
      </c>
      <c r="BI11" s="26" t="s">
        <v>55</v>
      </c>
      <c r="BJ11" s="26" t="s">
        <v>55</v>
      </c>
      <c r="BK11" s="26">
        <v>43271</v>
      </c>
      <c r="BL11" s="26" t="s">
        <v>55</v>
      </c>
      <c r="BM11" s="26">
        <v>43301</v>
      </c>
      <c r="BN11" s="26" t="s">
        <v>55</v>
      </c>
      <c r="BO11" s="26" t="s">
        <v>55</v>
      </c>
      <c r="BP11" s="26">
        <v>43546</v>
      </c>
      <c r="BQ11" s="27">
        <v>43318</v>
      </c>
      <c r="BR11" s="28">
        <f t="shared" si="0"/>
        <v>7.6</v>
      </c>
      <c r="BS11" s="21" t="s">
        <v>1587</v>
      </c>
      <c r="BT11" s="25" t="str">
        <f>INDEX(Countries[Country Name],MATCH(FR_tracker_table[[#This Row],[Country ID]],Countries[Country ID],0))</f>
        <v>Armenia</v>
      </c>
      <c r="BU11" s="25" t="str">
        <f>INDEX(Countries[Global Fund Region],MATCH(FR_tracker_table[[#This Row],[Country ID]],Countries[Country ID],0))</f>
        <v>EECA</v>
      </c>
      <c r="BV11" s="25" t="str">
        <f>INDEX(Countries[Portfolio Categorisation],MATCH(FR_tracker_table[[#This Row],[Country ID]],Countries[Country ID],0))</f>
        <v>Focused</v>
      </c>
      <c r="BW1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2" spans="1:75" ht="15" customHeight="1" x14ac:dyDescent="0.25">
      <c r="A12" s="25" t="s">
        <v>429</v>
      </c>
      <c r="B12" s="25" t="s">
        <v>430</v>
      </c>
      <c r="C12" s="25" t="s">
        <v>55</v>
      </c>
      <c r="D12" s="25" t="s">
        <v>55</v>
      </c>
      <c r="E12" s="25" t="s">
        <v>55</v>
      </c>
      <c r="F12" s="25" t="s">
        <v>431</v>
      </c>
      <c r="G12" s="25" t="s">
        <v>67</v>
      </c>
      <c r="H12" s="25" t="s">
        <v>67</v>
      </c>
      <c r="I12" s="25" t="s">
        <v>57</v>
      </c>
      <c r="J12" s="25" t="s">
        <v>385</v>
      </c>
      <c r="K12" s="25" t="s">
        <v>58</v>
      </c>
      <c r="L12" s="25" t="s">
        <v>427</v>
      </c>
      <c r="M12" s="25" t="s">
        <v>428</v>
      </c>
      <c r="N12" s="25" t="s">
        <v>388</v>
      </c>
      <c r="O12" s="25" t="s">
        <v>80</v>
      </c>
      <c r="P12" s="27">
        <v>43138</v>
      </c>
      <c r="Q12" s="25">
        <v>0</v>
      </c>
      <c r="R12" s="25">
        <v>0</v>
      </c>
      <c r="S12" s="25">
        <v>3138925</v>
      </c>
      <c r="T12" s="25">
        <v>3138925</v>
      </c>
      <c r="U12" s="25">
        <v>0</v>
      </c>
      <c r="V12" s="25" t="s">
        <v>1282</v>
      </c>
      <c r="W12" s="25" t="s">
        <v>55</v>
      </c>
      <c r="X12" s="25" t="s">
        <v>55</v>
      </c>
      <c r="Y12" s="25" t="s">
        <v>55</v>
      </c>
      <c r="Z12" s="25" t="s">
        <v>55</v>
      </c>
      <c r="AA12" s="25" t="s">
        <v>390</v>
      </c>
      <c r="AB12" s="25" t="s">
        <v>391</v>
      </c>
      <c r="AC12" s="25" t="s">
        <v>391</v>
      </c>
      <c r="AD12" s="25" t="s">
        <v>391</v>
      </c>
      <c r="AE12" s="25" t="s">
        <v>55</v>
      </c>
      <c r="AF12" s="25" t="s">
        <v>391</v>
      </c>
      <c r="AG12" s="25" t="s">
        <v>391</v>
      </c>
      <c r="AH12" s="25" t="s">
        <v>60</v>
      </c>
      <c r="AI12" s="25">
        <v>3138925</v>
      </c>
      <c r="AJ12" s="25">
        <v>0</v>
      </c>
      <c r="AK12" s="25">
        <v>0</v>
      </c>
      <c r="AL12" s="25">
        <v>3138925</v>
      </c>
      <c r="AM12" s="25">
        <v>3138925</v>
      </c>
      <c r="AN12" s="25" t="s">
        <v>430</v>
      </c>
      <c r="AO12" s="25" t="s">
        <v>62</v>
      </c>
      <c r="AP12" s="25" t="s">
        <v>55</v>
      </c>
      <c r="AQ12" s="25" t="s">
        <v>81</v>
      </c>
      <c r="AR12" s="25" t="s">
        <v>64</v>
      </c>
      <c r="AS12" s="25" t="s">
        <v>65</v>
      </c>
      <c r="AT12" s="25">
        <v>1.1222085063404781</v>
      </c>
      <c r="AU12" s="25">
        <v>3138925</v>
      </c>
      <c r="AV12" s="25">
        <v>3138925</v>
      </c>
      <c r="AW12" s="25">
        <v>0</v>
      </c>
      <c r="AX12" s="25">
        <v>0</v>
      </c>
      <c r="AY12" s="25">
        <v>3138925</v>
      </c>
      <c r="AZ12" s="25">
        <v>3138925</v>
      </c>
      <c r="BA12" s="25">
        <v>0</v>
      </c>
      <c r="BB12" s="25">
        <v>3138925</v>
      </c>
      <c r="BC12" s="25">
        <v>0</v>
      </c>
      <c r="BD12" s="25">
        <v>0</v>
      </c>
      <c r="BE12" s="25" t="s">
        <v>212</v>
      </c>
      <c r="BF12" s="25" t="s">
        <v>213</v>
      </c>
      <c r="BG12" s="26">
        <v>43271</v>
      </c>
      <c r="BH12" s="26" t="s">
        <v>55</v>
      </c>
      <c r="BI12" s="26" t="s">
        <v>55</v>
      </c>
      <c r="BJ12" s="26" t="s">
        <v>55</v>
      </c>
      <c r="BK12" s="26">
        <v>43271</v>
      </c>
      <c r="BL12" s="26">
        <v>43301</v>
      </c>
      <c r="BM12" s="26" t="s">
        <v>55</v>
      </c>
      <c r="BN12" s="26" t="s">
        <v>55</v>
      </c>
      <c r="BO12" s="26" t="s">
        <v>55</v>
      </c>
      <c r="BP12" s="26">
        <v>43301</v>
      </c>
      <c r="BQ12" s="27">
        <v>43138</v>
      </c>
      <c r="BR12" s="28">
        <f t="shared" si="0"/>
        <v>5.4333333333333336</v>
      </c>
      <c r="BS12" s="21" t="s">
        <v>1585</v>
      </c>
      <c r="BT12" s="25" t="str">
        <f>INDEX(Countries[Country Name],MATCH(FR_tracker_table[[#This Row],[Country ID]],Countries[Country ID],0))</f>
        <v>Armenia</v>
      </c>
      <c r="BU12" s="25" t="str">
        <f>INDEX(Countries[Global Fund Region],MATCH(FR_tracker_table[[#This Row],[Country ID]],Countries[Country ID],0))</f>
        <v>EECA</v>
      </c>
      <c r="BV12" s="25" t="str">
        <f>INDEX(Countries[Portfolio Categorisation],MATCH(FR_tracker_table[[#This Row],[Country ID]],Countries[Country ID],0))</f>
        <v>Focused</v>
      </c>
      <c r="BW1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3" spans="1:75" ht="15" customHeight="1" x14ac:dyDescent="0.25">
      <c r="A13" s="25" t="s">
        <v>432</v>
      </c>
      <c r="B13" s="25" t="s">
        <v>433</v>
      </c>
      <c r="C13" s="25" t="s">
        <v>55</v>
      </c>
      <c r="D13" s="25" t="s">
        <v>55</v>
      </c>
      <c r="E13" s="25" t="s">
        <v>55</v>
      </c>
      <c r="F13" s="25" t="s">
        <v>434</v>
      </c>
      <c r="G13" s="25" t="s">
        <v>56</v>
      </c>
      <c r="H13" s="25" t="s">
        <v>56</v>
      </c>
      <c r="I13" s="25" t="s">
        <v>57</v>
      </c>
      <c r="J13" s="25" t="s">
        <v>385</v>
      </c>
      <c r="K13" s="25" t="s">
        <v>435</v>
      </c>
      <c r="L13" s="25" t="s">
        <v>399</v>
      </c>
      <c r="M13" s="25" t="s">
        <v>428</v>
      </c>
      <c r="N13" s="25" t="s">
        <v>388</v>
      </c>
      <c r="O13" s="25" t="s">
        <v>59</v>
      </c>
      <c r="P13" s="27">
        <v>42811</v>
      </c>
      <c r="Q13" s="25">
        <v>0</v>
      </c>
      <c r="R13" s="25">
        <v>0</v>
      </c>
      <c r="S13" s="25">
        <v>6068394</v>
      </c>
      <c r="T13" s="25">
        <v>6068394</v>
      </c>
      <c r="U13" s="25">
        <v>0</v>
      </c>
      <c r="V13" s="25" t="s">
        <v>436</v>
      </c>
      <c r="W13" s="25" t="s">
        <v>55</v>
      </c>
      <c r="X13" s="25" t="s">
        <v>55</v>
      </c>
      <c r="Y13" s="25" t="s">
        <v>55</v>
      </c>
      <c r="Z13" s="25" t="s">
        <v>55</v>
      </c>
      <c r="AA13" s="25" t="s">
        <v>390</v>
      </c>
      <c r="AB13" s="25" t="s">
        <v>55</v>
      </c>
      <c r="AC13" s="25" t="s">
        <v>55</v>
      </c>
      <c r="AD13" s="25" t="s">
        <v>391</v>
      </c>
      <c r="AE13" s="25" t="s">
        <v>437</v>
      </c>
      <c r="AF13" s="25" t="s">
        <v>391</v>
      </c>
      <c r="AG13" s="25" t="s">
        <v>391</v>
      </c>
      <c r="AH13" s="25" t="s">
        <v>438</v>
      </c>
      <c r="AI13" s="25">
        <v>0</v>
      </c>
      <c r="AJ13" s="25">
        <v>0</v>
      </c>
      <c r="AK13" s="25">
        <v>0</v>
      </c>
      <c r="AL13" s="25">
        <v>6068394</v>
      </c>
      <c r="AM13" s="25">
        <v>6068394</v>
      </c>
      <c r="AN13" s="25" t="s">
        <v>433</v>
      </c>
      <c r="AO13" s="25" t="s">
        <v>62</v>
      </c>
      <c r="AP13" s="25" t="s">
        <v>55</v>
      </c>
      <c r="AQ13" s="25" t="s">
        <v>82</v>
      </c>
      <c r="AR13" s="25" t="s">
        <v>64</v>
      </c>
      <c r="AS13" s="25" t="s">
        <v>65</v>
      </c>
      <c r="AT13" s="25">
        <v>1.1222085063404781</v>
      </c>
      <c r="AU13" s="25">
        <v>6068394</v>
      </c>
      <c r="AV13" s="25">
        <v>6068394</v>
      </c>
      <c r="AW13" s="25">
        <v>0</v>
      </c>
      <c r="AX13" s="25">
        <v>0</v>
      </c>
      <c r="AY13" s="25">
        <v>6068394</v>
      </c>
      <c r="AZ13" s="25">
        <v>6068394</v>
      </c>
      <c r="BA13" s="25">
        <v>0</v>
      </c>
      <c r="BB13" s="25">
        <v>0</v>
      </c>
      <c r="BC13" s="25">
        <v>0</v>
      </c>
      <c r="BD13" s="25">
        <v>0</v>
      </c>
      <c r="BE13" s="25" t="s">
        <v>212</v>
      </c>
      <c r="BF13" s="25" t="s">
        <v>213</v>
      </c>
      <c r="BG13" s="26" t="s">
        <v>55</v>
      </c>
      <c r="BH13" s="26" t="s">
        <v>55</v>
      </c>
      <c r="BI13" s="26" t="s">
        <v>55</v>
      </c>
      <c r="BJ13" s="26" t="s">
        <v>55</v>
      </c>
      <c r="BK13" s="26" t="s">
        <v>55</v>
      </c>
      <c r="BL13" s="26" t="s">
        <v>55</v>
      </c>
      <c r="BM13" s="26" t="s">
        <v>55</v>
      </c>
      <c r="BN13" s="26" t="s">
        <v>55</v>
      </c>
      <c r="BO13" s="26" t="s">
        <v>55</v>
      </c>
      <c r="BP13" s="26" t="s">
        <v>55</v>
      </c>
      <c r="BQ13" s="27">
        <v>42814</v>
      </c>
      <c r="BR13" s="28">
        <f t="shared" si="0"/>
        <v>0</v>
      </c>
      <c r="BS13" s="21" t="s">
        <v>1582</v>
      </c>
      <c r="BT13" s="25" t="str">
        <f>INDEX(Countries[Country Name],MATCH(FR_tracker_table[[#This Row],[Country ID]],Countries[Country ID],0))</f>
        <v>Azerbaijan</v>
      </c>
      <c r="BU13" s="25" t="str">
        <f>INDEX(Countries[Global Fund Region],MATCH(FR_tracker_table[[#This Row],[Country ID]],Countries[Country ID],0))</f>
        <v>EECA</v>
      </c>
      <c r="BV13" s="25" t="str">
        <f>INDEX(Countries[Portfolio Categorisation],MATCH(FR_tracker_table[[#This Row],[Country ID]],Countries[Country ID],0))</f>
        <v>Focused</v>
      </c>
      <c r="BW1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4" spans="1:75" ht="15" customHeight="1" x14ac:dyDescent="0.25">
      <c r="A14" s="25" t="s">
        <v>439</v>
      </c>
      <c r="B14" s="25" t="s">
        <v>433</v>
      </c>
      <c r="C14" s="25" t="s">
        <v>55</v>
      </c>
      <c r="D14" s="25" t="s">
        <v>55</v>
      </c>
      <c r="E14" s="25" t="s">
        <v>55</v>
      </c>
      <c r="F14" s="25" t="s">
        <v>440</v>
      </c>
      <c r="G14" s="25" t="s">
        <v>56</v>
      </c>
      <c r="H14" s="25" t="s">
        <v>56</v>
      </c>
      <c r="I14" s="25" t="s">
        <v>76</v>
      </c>
      <c r="J14" s="25" t="s">
        <v>441</v>
      </c>
      <c r="K14" s="25" t="s">
        <v>58</v>
      </c>
      <c r="L14" s="25" t="s">
        <v>399</v>
      </c>
      <c r="M14" s="25" t="s">
        <v>428</v>
      </c>
      <c r="N14" s="25" t="s">
        <v>388</v>
      </c>
      <c r="O14" s="25" t="s">
        <v>77</v>
      </c>
      <c r="P14" s="27">
        <v>42975</v>
      </c>
      <c r="Q14" s="25">
        <v>2543602</v>
      </c>
      <c r="R14" s="25">
        <v>2057345</v>
      </c>
      <c r="S14" s="25">
        <v>1467447</v>
      </c>
      <c r="T14" s="25">
        <v>6068394</v>
      </c>
      <c r="U14" s="25">
        <v>0</v>
      </c>
      <c r="V14" s="25" t="s">
        <v>442</v>
      </c>
      <c r="W14" s="25" t="s">
        <v>55</v>
      </c>
      <c r="X14" s="25" t="s">
        <v>55</v>
      </c>
      <c r="Y14" s="25" t="s">
        <v>55</v>
      </c>
      <c r="Z14" s="25" t="s">
        <v>55</v>
      </c>
      <c r="AA14" s="25" t="s">
        <v>422</v>
      </c>
      <c r="AB14" s="25" t="s">
        <v>391</v>
      </c>
      <c r="AC14" s="25" t="s">
        <v>391</v>
      </c>
      <c r="AD14" s="25" t="s">
        <v>391</v>
      </c>
      <c r="AE14" s="25" t="s">
        <v>422</v>
      </c>
      <c r="AF14" s="25" t="s">
        <v>391</v>
      </c>
      <c r="AG14" s="25" t="s">
        <v>391</v>
      </c>
      <c r="AH14" s="25" t="s">
        <v>60</v>
      </c>
      <c r="AI14" s="25">
        <v>6068394</v>
      </c>
      <c r="AJ14" s="25">
        <v>0</v>
      </c>
      <c r="AK14" s="25">
        <v>0</v>
      </c>
      <c r="AL14" s="25">
        <v>6068394</v>
      </c>
      <c r="AM14" s="25">
        <v>6068394</v>
      </c>
      <c r="AN14" s="25" t="s">
        <v>433</v>
      </c>
      <c r="AO14" s="25" t="s">
        <v>62</v>
      </c>
      <c r="AP14" s="25" t="s">
        <v>55</v>
      </c>
      <c r="AQ14" s="25" t="s">
        <v>82</v>
      </c>
      <c r="AR14" s="25" t="s">
        <v>64</v>
      </c>
      <c r="AS14" s="25" t="s">
        <v>65</v>
      </c>
      <c r="AT14" s="25">
        <v>1.1222085063404781</v>
      </c>
      <c r="AU14" s="25">
        <v>6068394</v>
      </c>
      <c r="AV14" s="25">
        <v>6068394</v>
      </c>
      <c r="AW14" s="25">
        <v>2543602</v>
      </c>
      <c r="AX14" s="25">
        <v>2057345</v>
      </c>
      <c r="AY14" s="25">
        <v>1467447</v>
      </c>
      <c r="AZ14" s="25">
        <v>6068394</v>
      </c>
      <c r="BA14" s="25">
        <v>0</v>
      </c>
      <c r="BB14" s="25">
        <v>6068394</v>
      </c>
      <c r="BC14" s="25">
        <v>0</v>
      </c>
      <c r="BD14" s="25">
        <v>0</v>
      </c>
      <c r="BE14" s="25" t="s">
        <v>212</v>
      </c>
      <c r="BF14" s="25" t="s">
        <v>213</v>
      </c>
      <c r="BG14" s="26">
        <v>43152</v>
      </c>
      <c r="BH14" s="26" t="s">
        <v>55</v>
      </c>
      <c r="BI14" s="26" t="s">
        <v>55</v>
      </c>
      <c r="BJ14" s="26" t="s">
        <v>55</v>
      </c>
      <c r="BK14" s="26">
        <v>43152</v>
      </c>
      <c r="BL14" s="26">
        <v>43182</v>
      </c>
      <c r="BM14" s="26" t="s">
        <v>55</v>
      </c>
      <c r="BN14" s="26" t="s">
        <v>55</v>
      </c>
      <c r="BO14" s="26" t="s">
        <v>55</v>
      </c>
      <c r="BP14" s="26">
        <v>43182</v>
      </c>
      <c r="BQ14" s="27">
        <v>42975</v>
      </c>
      <c r="BR14" s="28">
        <f t="shared" si="0"/>
        <v>6.9</v>
      </c>
      <c r="BS14" s="21" t="s">
        <v>1584</v>
      </c>
      <c r="BT14" s="25" t="str">
        <f>INDEX(Countries[Country Name],MATCH(FR_tracker_table[[#This Row],[Country ID]],Countries[Country ID],0))</f>
        <v>Azerbaijan</v>
      </c>
      <c r="BU14" s="25" t="str">
        <f>INDEX(Countries[Global Fund Region],MATCH(FR_tracker_table[[#This Row],[Country ID]],Countries[Country ID],0))</f>
        <v>EECA</v>
      </c>
      <c r="BV14" s="25" t="str">
        <f>INDEX(Countries[Portfolio Categorisation],MATCH(FR_tracker_table[[#This Row],[Country ID]],Countries[Country ID],0))</f>
        <v>Focused</v>
      </c>
      <c r="BW1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5" spans="1:75" ht="15" customHeight="1" x14ac:dyDescent="0.25">
      <c r="A15" s="25" t="s">
        <v>443</v>
      </c>
      <c r="B15" s="25" t="s">
        <v>444</v>
      </c>
      <c r="C15" s="25" t="s">
        <v>55</v>
      </c>
      <c r="D15" s="25" t="s">
        <v>55</v>
      </c>
      <c r="E15" s="25" t="s">
        <v>55</v>
      </c>
      <c r="F15" s="25" t="s">
        <v>445</v>
      </c>
      <c r="G15" s="25" t="s">
        <v>67</v>
      </c>
      <c r="H15" s="25" t="s">
        <v>67</v>
      </c>
      <c r="I15" s="25" t="s">
        <v>57</v>
      </c>
      <c r="J15" s="25" t="s">
        <v>385</v>
      </c>
      <c r="K15" s="25" t="s">
        <v>435</v>
      </c>
      <c r="L15" s="25" t="s">
        <v>399</v>
      </c>
      <c r="M15" s="25" t="s">
        <v>428</v>
      </c>
      <c r="N15" s="25" t="s">
        <v>388</v>
      </c>
      <c r="O15" s="25" t="s">
        <v>59</v>
      </c>
      <c r="P15" s="27">
        <v>42811</v>
      </c>
      <c r="Q15" s="25">
        <v>0</v>
      </c>
      <c r="R15" s="25">
        <v>0</v>
      </c>
      <c r="S15" s="25">
        <v>0</v>
      </c>
      <c r="T15" s="25">
        <v>6529446</v>
      </c>
      <c r="U15" s="25">
        <v>0</v>
      </c>
      <c r="V15" s="25" t="s">
        <v>446</v>
      </c>
      <c r="W15" s="25" t="s">
        <v>55</v>
      </c>
      <c r="X15" s="25" t="s">
        <v>55</v>
      </c>
      <c r="Y15" s="25" t="s">
        <v>55</v>
      </c>
      <c r="Z15" s="25" t="s">
        <v>55</v>
      </c>
      <c r="AA15" s="25" t="s">
        <v>390</v>
      </c>
      <c r="AB15" s="25" t="s">
        <v>55</v>
      </c>
      <c r="AC15" s="25" t="s">
        <v>55</v>
      </c>
      <c r="AD15" s="25" t="s">
        <v>391</v>
      </c>
      <c r="AE15" s="25" t="s">
        <v>395</v>
      </c>
      <c r="AF15" s="25" t="s">
        <v>391</v>
      </c>
      <c r="AG15" s="25" t="s">
        <v>391</v>
      </c>
      <c r="AH15" s="25" t="s">
        <v>438</v>
      </c>
      <c r="AI15" s="25">
        <v>0</v>
      </c>
      <c r="AJ15" s="25">
        <v>0</v>
      </c>
      <c r="AK15" s="25">
        <v>0</v>
      </c>
      <c r="AL15" s="25">
        <v>6529446</v>
      </c>
      <c r="AM15" s="25">
        <v>6529446</v>
      </c>
      <c r="AN15" s="25" t="s">
        <v>444</v>
      </c>
      <c r="AO15" s="25" t="s">
        <v>62</v>
      </c>
      <c r="AP15" s="25" t="s">
        <v>55</v>
      </c>
      <c r="AQ15" s="25" t="s">
        <v>82</v>
      </c>
      <c r="AR15" s="25" t="s">
        <v>64</v>
      </c>
      <c r="AS15" s="25" t="s">
        <v>65</v>
      </c>
      <c r="AT15" s="25">
        <v>1.1222085063404781</v>
      </c>
      <c r="AU15" s="25">
        <v>6529446</v>
      </c>
      <c r="AV15" s="25">
        <v>6529446</v>
      </c>
      <c r="AW15" s="25">
        <v>0</v>
      </c>
      <c r="AX15" s="25">
        <v>0</v>
      </c>
      <c r="AY15" s="25">
        <v>0</v>
      </c>
      <c r="AZ15" s="25">
        <v>6529446</v>
      </c>
      <c r="BA15" s="25">
        <v>0</v>
      </c>
      <c r="BB15" s="25">
        <v>0</v>
      </c>
      <c r="BC15" s="25">
        <v>0</v>
      </c>
      <c r="BD15" s="25">
        <v>0</v>
      </c>
      <c r="BE15" s="25" t="s">
        <v>212</v>
      </c>
      <c r="BF15" s="25" t="s">
        <v>213</v>
      </c>
      <c r="BG15" s="26" t="s">
        <v>55</v>
      </c>
      <c r="BH15" s="26" t="s">
        <v>55</v>
      </c>
      <c r="BI15" s="26" t="s">
        <v>55</v>
      </c>
      <c r="BJ15" s="26" t="s">
        <v>55</v>
      </c>
      <c r="BK15" s="26" t="s">
        <v>55</v>
      </c>
      <c r="BL15" s="26" t="s">
        <v>55</v>
      </c>
      <c r="BM15" s="26" t="s">
        <v>55</v>
      </c>
      <c r="BN15" s="26" t="s">
        <v>55</v>
      </c>
      <c r="BO15" s="26" t="s">
        <v>55</v>
      </c>
      <c r="BP15" s="26" t="s">
        <v>55</v>
      </c>
      <c r="BQ15" s="27">
        <v>42814</v>
      </c>
      <c r="BR15" s="28">
        <f t="shared" si="0"/>
        <v>0</v>
      </c>
      <c r="BS15" s="21" t="s">
        <v>1582</v>
      </c>
      <c r="BT15" s="25" t="str">
        <f>INDEX(Countries[Country Name],MATCH(FR_tracker_table[[#This Row],[Country ID]],Countries[Country ID],0))</f>
        <v>Azerbaijan</v>
      </c>
      <c r="BU15" s="25" t="str">
        <f>INDEX(Countries[Global Fund Region],MATCH(FR_tracker_table[[#This Row],[Country ID]],Countries[Country ID],0))</f>
        <v>EECA</v>
      </c>
      <c r="BV15" s="25" t="str">
        <f>INDEX(Countries[Portfolio Categorisation],MATCH(FR_tracker_table[[#This Row],[Country ID]],Countries[Country ID],0))</f>
        <v>Focused</v>
      </c>
      <c r="BW1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6" spans="1:75" ht="15" customHeight="1" x14ac:dyDescent="0.25">
      <c r="A16" s="25" t="s">
        <v>447</v>
      </c>
      <c r="B16" s="25" t="s">
        <v>444</v>
      </c>
      <c r="C16" s="25" t="s">
        <v>55</v>
      </c>
      <c r="D16" s="25" t="s">
        <v>55</v>
      </c>
      <c r="E16" s="25" t="s">
        <v>55</v>
      </c>
      <c r="F16" s="25" t="s">
        <v>448</v>
      </c>
      <c r="G16" s="25" t="s">
        <v>67</v>
      </c>
      <c r="H16" s="25" t="s">
        <v>67</v>
      </c>
      <c r="I16" s="25" t="s">
        <v>76</v>
      </c>
      <c r="J16" s="25" t="s">
        <v>441</v>
      </c>
      <c r="K16" s="25" t="s">
        <v>58</v>
      </c>
      <c r="L16" s="25" t="s">
        <v>399</v>
      </c>
      <c r="M16" s="25" t="s">
        <v>428</v>
      </c>
      <c r="N16" s="25" t="s">
        <v>388</v>
      </c>
      <c r="O16" s="25" t="s">
        <v>77</v>
      </c>
      <c r="P16" s="27">
        <v>42975</v>
      </c>
      <c r="Q16" s="25">
        <v>2398358</v>
      </c>
      <c r="R16" s="25">
        <v>2186944</v>
      </c>
      <c r="S16" s="25">
        <v>1944144</v>
      </c>
      <c r="T16" s="25">
        <v>6529446</v>
      </c>
      <c r="U16" s="25">
        <v>0</v>
      </c>
      <c r="V16" s="25" t="s">
        <v>409</v>
      </c>
      <c r="W16" s="25" t="s">
        <v>55</v>
      </c>
      <c r="X16" s="25" t="s">
        <v>55</v>
      </c>
      <c r="Y16" s="25" t="s">
        <v>55</v>
      </c>
      <c r="Z16" s="25" t="s">
        <v>55</v>
      </c>
      <c r="AA16" s="25" t="s">
        <v>422</v>
      </c>
      <c r="AB16" s="25" t="s">
        <v>391</v>
      </c>
      <c r="AC16" s="25" t="s">
        <v>391</v>
      </c>
      <c r="AD16" s="25" t="s">
        <v>391</v>
      </c>
      <c r="AE16" s="25" t="s">
        <v>422</v>
      </c>
      <c r="AF16" s="25" t="s">
        <v>391</v>
      </c>
      <c r="AG16" s="25" t="s">
        <v>391</v>
      </c>
      <c r="AH16" s="25" t="s">
        <v>60</v>
      </c>
      <c r="AI16" s="25">
        <v>6529446</v>
      </c>
      <c r="AJ16" s="25">
        <v>0</v>
      </c>
      <c r="AK16" s="25">
        <v>0</v>
      </c>
      <c r="AL16" s="25">
        <v>6529446</v>
      </c>
      <c r="AM16" s="25">
        <v>6529446</v>
      </c>
      <c r="AN16" s="25" t="s">
        <v>444</v>
      </c>
      <c r="AO16" s="25" t="s">
        <v>62</v>
      </c>
      <c r="AP16" s="25" t="s">
        <v>55</v>
      </c>
      <c r="AQ16" s="25" t="s">
        <v>82</v>
      </c>
      <c r="AR16" s="25" t="s">
        <v>64</v>
      </c>
      <c r="AS16" s="25" t="s">
        <v>65</v>
      </c>
      <c r="AT16" s="25">
        <v>1.1222085063404781</v>
      </c>
      <c r="AU16" s="25">
        <v>6529446</v>
      </c>
      <c r="AV16" s="25">
        <v>6529446</v>
      </c>
      <c r="AW16" s="25">
        <v>2398358</v>
      </c>
      <c r="AX16" s="25">
        <v>2186944</v>
      </c>
      <c r="AY16" s="25">
        <v>1944144</v>
      </c>
      <c r="AZ16" s="25">
        <v>6529446</v>
      </c>
      <c r="BA16" s="25">
        <v>0</v>
      </c>
      <c r="BB16" s="25">
        <v>6529446</v>
      </c>
      <c r="BC16" s="25">
        <v>0</v>
      </c>
      <c r="BD16" s="25">
        <v>0</v>
      </c>
      <c r="BE16" s="25" t="s">
        <v>212</v>
      </c>
      <c r="BF16" s="25" t="s">
        <v>213</v>
      </c>
      <c r="BG16" s="26">
        <v>43076</v>
      </c>
      <c r="BH16" s="26" t="s">
        <v>55</v>
      </c>
      <c r="BI16" s="26" t="s">
        <v>55</v>
      </c>
      <c r="BJ16" s="26" t="s">
        <v>55</v>
      </c>
      <c r="BK16" s="26">
        <v>43076</v>
      </c>
      <c r="BL16" s="26">
        <v>43112</v>
      </c>
      <c r="BM16" s="26" t="s">
        <v>55</v>
      </c>
      <c r="BN16" s="26" t="s">
        <v>55</v>
      </c>
      <c r="BO16" s="26" t="s">
        <v>55</v>
      </c>
      <c r="BP16" s="26">
        <v>43112</v>
      </c>
      <c r="BQ16" s="27">
        <v>42975</v>
      </c>
      <c r="BR16" s="28">
        <f t="shared" si="0"/>
        <v>4.5666666666666664</v>
      </c>
      <c r="BS16" s="21" t="s">
        <v>1584</v>
      </c>
      <c r="BT16" s="25" t="str">
        <f>INDEX(Countries[Country Name],MATCH(FR_tracker_table[[#This Row],[Country ID]],Countries[Country ID],0))</f>
        <v>Azerbaijan</v>
      </c>
      <c r="BU16" s="25" t="str">
        <f>INDEX(Countries[Global Fund Region],MATCH(FR_tracker_table[[#This Row],[Country ID]],Countries[Country ID],0))</f>
        <v>EECA</v>
      </c>
      <c r="BV16" s="25" t="str">
        <f>INDEX(Countries[Portfolio Categorisation],MATCH(FR_tracker_table[[#This Row],[Country ID]],Countries[Country ID],0))</f>
        <v>Focused</v>
      </c>
      <c r="BW1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7" spans="1:75" ht="15" customHeight="1" x14ac:dyDescent="0.25">
      <c r="A17" s="25" t="s">
        <v>449</v>
      </c>
      <c r="B17" s="25" t="s">
        <v>450</v>
      </c>
      <c r="C17" s="25" t="s">
        <v>55</v>
      </c>
      <c r="D17" s="25" t="s">
        <v>55</v>
      </c>
      <c r="E17" s="25" t="s">
        <v>55</v>
      </c>
      <c r="F17" s="25" t="s">
        <v>451</v>
      </c>
      <c r="G17" s="25" t="s">
        <v>56</v>
      </c>
      <c r="H17" s="25" t="s">
        <v>56</v>
      </c>
      <c r="I17" s="25" t="s">
        <v>57</v>
      </c>
      <c r="J17" s="25" t="s">
        <v>385</v>
      </c>
      <c r="K17" s="25" t="s">
        <v>58</v>
      </c>
      <c r="L17" s="25" t="s">
        <v>427</v>
      </c>
      <c r="M17" s="25" t="s">
        <v>452</v>
      </c>
      <c r="N17" s="25" t="s">
        <v>453</v>
      </c>
      <c r="O17" s="25" t="s">
        <v>59</v>
      </c>
      <c r="P17" s="27">
        <v>42814</v>
      </c>
      <c r="Q17" s="25">
        <v>0</v>
      </c>
      <c r="R17" s="25">
        <v>0</v>
      </c>
      <c r="S17" s="25">
        <v>0</v>
      </c>
      <c r="T17" s="25">
        <v>29916039</v>
      </c>
      <c r="U17" s="25">
        <v>0</v>
      </c>
      <c r="V17" s="25" t="s">
        <v>454</v>
      </c>
      <c r="W17" s="25" t="s">
        <v>455</v>
      </c>
      <c r="X17" s="25" t="s">
        <v>55</v>
      </c>
      <c r="Y17" s="25" t="s">
        <v>55</v>
      </c>
      <c r="Z17" s="25" t="s">
        <v>55</v>
      </c>
      <c r="AA17" s="25" t="s">
        <v>390</v>
      </c>
      <c r="AB17" s="25" t="s">
        <v>55</v>
      </c>
      <c r="AC17" s="25" t="s">
        <v>55</v>
      </c>
      <c r="AD17" s="25" t="s">
        <v>391</v>
      </c>
      <c r="AE17" s="25" t="s">
        <v>437</v>
      </c>
      <c r="AF17" s="25" t="s">
        <v>93</v>
      </c>
      <c r="AG17" s="25" t="s">
        <v>391</v>
      </c>
      <c r="AH17" s="25" t="s">
        <v>60</v>
      </c>
      <c r="AI17" s="25">
        <v>29916039</v>
      </c>
      <c r="AJ17" s="25">
        <v>0</v>
      </c>
      <c r="AK17" s="25">
        <v>0</v>
      </c>
      <c r="AL17" s="25">
        <v>29916039</v>
      </c>
      <c r="AM17" s="25">
        <v>29916039</v>
      </c>
      <c r="AN17" s="25" t="s">
        <v>450</v>
      </c>
      <c r="AO17" s="25" t="s">
        <v>62</v>
      </c>
      <c r="AP17" s="25" t="s">
        <v>55</v>
      </c>
      <c r="AQ17" s="25" t="s">
        <v>94</v>
      </c>
      <c r="AR17" s="25" t="s">
        <v>64</v>
      </c>
      <c r="AS17" s="25" t="s">
        <v>65</v>
      </c>
      <c r="AT17" s="25">
        <v>1.1222085063404781</v>
      </c>
      <c r="AU17" s="25">
        <v>29916039</v>
      </c>
      <c r="AV17" s="25">
        <v>29916039</v>
      </c>
      <c r="AW17" s="25">
        <v>0</v>
      </c>
      <c r="AX17" s="25">
        <v>0</v>
      </c>
      <c r="AY17" s="25">
        <v>0</v>
      </c>
      <c r="AZ17" s="25">
        <v>29916039</v>
      </c>
      <c r="BA17" s="25">
        <v>0</v>
      </c>
      <c r="BB17" s="25">
        <v>29916039</v>
      </c>
      <c r="BC17" s="25">
        <v>0</v>
      </c>
      <c r="BD17" s="25">
        <v>0</v>
      </c>
      <c r="BE17" s="25" t="s">
        <v>234</v>
      </c>
      <c r="BF17" s="25" t="s">
        <v>208</v>
      </c>
      <c r="BG17" s="26">
        <v>43060</v>
      </c>
      <c r="BH17" s="26" t="s">
        <v>55</v>
      </c>
      <c r="BI17" s="26" t="s">
        <v>55</v>
      </c>
      <c r="BJ17" s="26" t="s">
        <v>55</v>
      </c>
      <c r="BK17" s="26">
        <v>43060</v>
      </c>
      <c r="BL17" s="26">
        <v>43082</v>
      </c>
      <c r="BM17" s="26" t="s">
        <v>55</v>
      </c>
      <c r="BN17" s="26" t="s">
        <v>55</v>
      </c>
      <c r="BO17" s="26" t="s">
        <v>55</v>
      </c>
      <c r="BP17" s="26">
        <v>43082</v>
      </c>
      <c r="BQ17" s="27">
        <v>42814</v>
      </c>
      <c r="BR17" s="28">
        <f t="shared" si="0"/>
        <v>8.9333333333333336</v>
      </c>
      <c r="BS17" s="21" t="s">
        <v>1582</v>
      </c>
      <c r="BT17" s="25" t="str">
        <f>INDEX(Countries[Country Name],MATCH(FR_tracker_table[[#This Row],[Country ID]],Countries[Country ID],0))</f>
        <v>Burundi</v>
      </c>
      <c r="BU17" s="25" t="str">
        <f>INDEX(Countries[Global Fund Region],MATCH(FR_tracker_table[[#This Row],[Country ID]],Countries[Country ID],0))</f>
        <v>CA</v>
      </c>
      <c r="BV17" s="25" t="str">
        <f>INDEX(Countries[Portfolio Categorisation],MATCH(FR_tracker_table[[#This Row],[Country ID]],Countries[Country ID],0))</f>
        <v>Core</v>
      </c>
      <c r="BW1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8" spans="1:75" ht="15" customHeight="1" x14ac:dyDescent="0.25">
      <c r="A18" s="25" t="s">
        <v>456</v>
      </c>
      <c r="B18" s="25" t="s">
        <v>457</v>
      </c>
      <c r="C18" s="25" t="s">
        <v>55</v>
      </c>
      <c r="D18" s="25" t="s">
        <v>55</v>
      </c>
      <c r="E18" s="25" t="s">
        <v>55</v>
      </c>
      <c r="F18" s="25" t="s">
        <v>458</v>
      </c>
      <c r="G18" s="25" t="s">
        <v>70</v>
      </c>
      <c r="H18" s="25" t="s">
        <v>70</v>
      </c>
      <c r="I18" s="25" t="s">
        <v>57</v>
      </c>
      <c r="J18" s="25" t="s">
        <v>385</v>
      </c>
      <c r="K18" s="25" t="s">
        <v>58</v>
      </c>
      <c r="L18" s="25" t="s">
        <v>427</v>
      </c>
      <c r="M18" s="25" t="s">
        <v>452</v>
      </c>
      <c r="N18" s="25" t="s">
        <v>453</v>
      </c>
      <c r="O18" s="25" t="s">
        <v>59</v>
      </c>
      <c r="P18" s="27">
        <v>42814</v>
      </c>
      <c r="Q18" s="25">
        <v>0</v>
      </c>
      <c r="R18" s="25">
        <v>0</v>
      </c>
      <c r="S18" s="25">
        <v>0</v>
      </c>
      <c r="T18" s="25">
        <v>36656018</v>
      </c>
      <c r="U18" s="25">
        <v>0</v>
      </c>
      <c r="V18" s="25" t="s">
        <v>459</v>
      </c>
      <c r="W18" s="25" t="s">
        <v>460</v>
      </c>
      <c r="X18" s="25" t="s">
        <v>55</v>
      </c>
      <c r="Y18" s="25" t="s">
        <v>55</v>
      </c>
      <c r="Z18" s="25" t="s">
        <v>55</v>
      </c>
      <c r="AA18" s="25" t="s">
        <v>390</v>
      </c>
      <c r="AB18" s="25" t="s">
        <v>55</v>
      </c>
      <c r="AC18" s="25" t="s">
        <v>55</v>
      </c>
      <c r="AD18" s="25" t="s">
        <v>391</v>
      </c>
      <c r="AE18" s="25" t="s">
        <v>437</v>
      </c>
      <c r="AF18" s="25" t="s">
        <v>93</v>
      </c>
      <c r="AG18" s="25" t="s">
        <v>391</v>
      </c>
      <c r="AH18" s="25" t="s">
        <v>60</v>
      </c>
      <c r="AI18" s="25">
        <v>36656018</v>
      </c>
      <c r="AJ18" s="25">
        <v>0</v>
      </c>
      <c r="AK18" s="25">
        <v>0</v>
      </c>
      <c r="AL18" s="25">
        <v>36656018</v>
      </c>
      <c r="AM18" s="25">
        <v>36656018</v>
      </c>
      <c r="AN18" s="25" t="s">
        <v>457</v>
      </c>
      <c r="AO18" s="25" t="s">
        <v>62</v>
      </c>
      <c r="AP18" s="25" t="s">
        <v>55</v>
      </c>
      <c r="AQ18" s="25" t="s">
        <v>94</v>
      </c>
      <c r="AR18" s="25" t="s">
        <v>64</v>
      </c>
      <c r="AS18" s="25" t="s">
        <v>65</v>
      </c>
      <c r="AT18" s="25">
        <v>1.1222085063404781</v>
      </c>
      <c r="AU18" s="25">
        <v>36656018</v>
      </c>
      <c r="AV18" s="25">
        <v>36656018</v>
      </c>
      <c r="AW18" s="25">
        <v>0</v>
      </c>
      <c r="AX18" s="25">
        <v>0</v>
      </c>
      <c r="AY18" s="25">
        <v>0</v>
      </c>
      <c r="AZ18" s="25">
        <v>36656018</v>
      </c>
      <c r="BA18" s="25">
        <v>0</v>
      </c>
      <c r="BB18" s="25">
        <v>36656018</v>
      </c>
      <c r="BC18" s="25">
        <v>0</v>
      </c>
      <c r="BD18" s="25">
        <v>0</v>
      </c>
      <c r="BE18" s="25" t="s">
        <v>234</v>
      </c>
      <c r="BF18" s="25" t="s">
        <v>208</v>
      </c>
      <c r="BG18" s="26">
        <v>43060</v>
      </c>
      <c r="BH18" s="26" t="s">
        <v>55</v>
      </c>
      <c r="BI18" s="26" t="s">
        <v>55</v>
      </c>
      <c r="BJ18" s="26" t="s">
        <v>55</v>
      </c>
      <c r="BK18" s="26">
        <v>43060</v>
      </c>
      <c r="BL18" s="26">
        <v>43082</v>
      </c>
      <c r="BM18" s="26" t="s">
        <v>55</v>
      </c>
      <c r="BN18" s="26" t="s">
        <v>55</v>
      </c>
      <c r="BO18" s="26" t="s">
        <v>55</v>
      </c>
      <c r="BP18" s="26">
        <v>43082</v>
      </c>
      <c r="BQ18" s="27">
        <v>42814</v>
      </c>
      <c r="BR18" s="28">
        <f t="shared" si="0"/>
        <v>8.9333333333333336</v>
      </c>
      <c r="BS18" s="21" t="s">
        <v>1582</v>
      </c>
      <c r="BT18" s="25" t="str">
        <f>INDEX(Countries[Country Name],MATCH(FR_tracker_table[[#This Row],[Country ID]],Countries[Country ID],0))</f>
        <v>Burundi</v>
      </c>
      <c r="BU18" s="25" t="str">
        <f>INDEX(Countries[Global Fund Region],MATCH(FR_tracker_table[[#This Row],[Country ID]],Countries[Country ID],0))</f>
        <v>CA</v>
      </c>
      <c r="BV18" s="25" t="str">
        <f>INDEX(Countries[Portfolio Categorisation],MATCH(FR_tracker_table[[#This Row],[Country ID]],Countries[Country ID],0))</f>
        <v>Core</v>
      </c>
      <c r="BW1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9" spans="1:75" ht="15" customHeight="1" x14ac:dyDescent="0.25">
      <c r="A19" s="25" t="s">
        <v>461</v>
      </c>
      <c r="B19" s="25" t="s">
        <v>462</v>
      </c>
      <c r="C19" s="25" t="s">
        <v>55</v>
      </c>
      <c r="D19" s="25" t="s">
        <v>55</v>
      </c>
      <c r="E19" s="25" t="s">
        <v>55</v>
      </c>
      <c r="F19" s="25" t="s">
        <v>463</v>
      </c>
      <c r="G19" s="25" t="s">
        <v>67</v>
      </c>
      <c r="H19" s="25" t="s">
        <v>67</v>
      </c>
      <c r="I19" s="25" t="s">
        <v>57</v>
      </c>
      <c r="J19" s="25" t="s">
        <v>385</v>
      </c>
      <c r="K19" s="25" t="s">
        <v>58</v>
      </c>
      <c r="L19" s="25" t="s">
        <v>427</v>
      </c>
      <c r="M19" s="25" t="s">
        <v>452</v>
      </c>
      <c r="N19" s="25" t="s">
        <v>453</v>
      </c>
      <c r="O19" s="25" t="s">
        <v>59</v>
      </c>
      <c r="P19" s="27">
        <v>42814</v>
      </c>
      <c r="Q19" s="25">
        <v>0</v>
      </c>
      <c r="R19" s="25">
        <v>0</v>
      </c>
      <c r="S19" s="25">
        <v>0</v>
      </c>
      <c r="T19" s="25">
        <v>5728765</v>
      </c>
      <c r="U19" s="25">
        <v>0</v>
      </c>
      <c r="V19" s="25" t="s">
        <v>464</v>
      </c>
      <c r="W19" s="25" t="s">
        <v>55</v>
      </c>
      <c r="X19" s="25" t="s">
        <v>55</v>
      </c>
      <c r="Y19" s="25" t="s">
        <v>55</v>
      </c>
      <c r="Z19" s="25" t="s">
        <v>55</v>
      </c>
      <c r="AA19" s="25" t="s">
        <v>390</v>
      </c>
      <c r="AB19" s="25" t="s">
        <v>55</v>
      </c>
      <c r="AC19" s="25" t="s">
        <v>55</v>
      </c>
      <c r="AD19" s="25" t="s">
        <v>391</v>
      </c>
      <c r="AE19" s="25" t="s">
        <v>437</v>
      </c>
      <c r="AF19" s="25" t="s">
        <v>93</v>
      </c>
      <c r="AG19" s="25" t="s">
        <v>391</v>
      </c>
      <c r="AH19" s="25" t="s">
        <v>60</v>
      </c>
      <c r="AI19" s="25">
        <v>5728765</v>
      </c>
      <c r="AJ19" s="25">
        <v>0</v>
      </c>
      <c r="AK19" s="25">
        <v>0</v>
      </c>
      <c r="AL19" s="25">
        <v>5728765</v>
      </c>
      <c r="AM19" s="25">
        <v>5728765</v>
      </c>
      <c r="AN19" s="25" t="s">
        <v>462</v>
      </c>
      <c r="AO19" s="25" t="s">
        <v>62</v>
      </c>
      <c r="AP19" s="25" t="s">
        <v>55</v>
      </c>
      <c r="AQ19" s="25" t="s">
        <v>94</v>
      </c>
      <c r="AR19" s="25" t="s">
        <v>64</v>
      </c>
      <c r="AS19" s="25" t="s">
        <v>65</v>
      </c>
      <c r="AT19" s="25">
        <v>1.1222085063404781</v>
      </c>
      <c r="AU19" s="25">
        <v>5728765</v>
      </c>
      <c r="AV19" s="25">
        <v>5728765</v>
      </c>
      <c r="AW19" s="25">
        <v>0</v>
      </c>
      <c r="AX19" s="25">
        <v>0</v>
      </c>
      <c r="AY19" s="25">
        <v>0</v>
      </c>
      <c r="AZ19" s="25">
        <v>5728765</v>
      </c>
      <c r="BA19" s="25">
        <v>0</v>
      </c>
      <c r="BB19" s="25">
        <v>5728765</v>
      </c>
      <c r="BC19" s="25">
        <v>0</v>
      </c>
      <c r="BD19" s="25">
        <v>0</v>
      </c>
      <c r="BE19" s="25" t="s">
        <v>234</v>
      </c>
      <c r="BF19" s="25" t="s">
        <v>208</v>
      </c>
      <c r="BG19" s="26" t="s">
        <v>55</v>
      </c>
      <c r="BH19" s="26">
        <v>43060</v>
      </c>
      <c r="BI19" s="26" t="s">
        <v>55</v>
      </c>
      <c r="BJ19" s="26" t="s">
        <v>55</v>
      </c>
      <c r="BK19" s="26">
        <v>43060</v>
      </c>
      <c r="BL19" s="26" t="s">
        <v>55</v>
      </c>
      <c r="BM19" s="26">
        <v>43082</v>
      </c>
      <c r="BN19" s="26" t="s">
        <v>55</v>
      </c>
      <c r="BO19" s="26" t="s">
        <v>55</v>
      </c>
      <c r="BP19" s="26">
        <v>43082</v>
      </c>
      <c r="BQ19" s="27">
        <v>42814</v>
      </c>
      <c r="BR19" s="28">
        <f t="shared" si="0"/>
        <v>8.9333333333333336</v>
      </c>
      <c r="BS19" s="21" t="s">
        <v>1582</v>
      </c>
      <c r="BT19" s="25" t="str">
        <f>INDEX(Countries[Country Name],MATCH(FR_tracker_table[[#This Row],[Country ID]],Countries[Country ID],0))</f>
        <v>Burundi</v>
      </c>
      <c r="BU19" s="25" t="str">
        <f>INDEX(Countries[Global Fund Region],MATCH(FR_tracker_table[[#This Row],[Country ID]],Countries[Country ID],0))</f>
        <v>CA</v>
      </c>
      <c r="BV19" s="25" t="str">
        <f>INDEX(Countries[Portfolio Categorisation],MATCH(FR_tracker_table[[#This Row],[Country ID]],Countries[Country ID],0))</f>
        <v>Core</v>
      </c>
      <c r="BW1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0" spans="1:75" ht="15" customHeight="1" x14ac:dyDescent="0.25">
      <c r="A20" s="25" t="s">
        <v>465</v>
      </c>
      <c r="B20" s="25" t="s">
        <v>466</v>
      </c>
      <c r="C20" s="25" t="s">
        <v>55</v>
      </c>
      <c r="D20" s="25" t="s">
        <v>55</v>
      </c>
      <c r="E20" s="25" t="s">
        <v>55</v>
      </c>
      <c r="F20" s="25" t="s">
        <v>467</v>
      </c>
      <c r="G20" s="25" t="s">
        <v>56</v>
      </c>
      <c r="H20" s="25" t="s">
        <v>56</v>
      </c>
      <c r="I20" s="25" t="s">
        <v>57</v>
      </c>
      <c r="J20" s="25" t="s">
        <v>385</v>
      </c>
      <c r="K20" s="25" t="s">
        <v>58</v>
      </c>
      <c r="L20" s="25" t="s">
        <v>427</v>
      </c>
      <c r="M20" s="25" t="s">
        <v>452</v>
      </c>
      <c r="N20" s="25" t="s">
        <v>453</v>
      </c>
      <c r="O20" s="25" t="s">
        <v>59</v>
      </c>
      <c r="P20" s="27">
        <v>42814</v>
      </c>
      <c r="Q20" s="25">
        <v>0</v>
      </c>
      <c r="R20" s="25">
        <v>0</v>
      </c>
      <c r="S20" s="25">
        <v>23705512</v>
      </c>
      <c r="T20" s="25">
        <v>23705512</v>
      </c>
      <c r="U20" s="25">
        <v>0</v>
      </c>
      <c r="V20" s="25" t="s">
        <v>468</v>
      </c>
      <c r="W20" s="25" t="s">
        <v>469</v>
      </c>
      <c r="X20" s="25" t="s">
        <v>55</v>
      </c>
      <c r="Y20" s="25" t="s">
        <v>55</v>
      </c>
      <c r="Z20" s="25" t="s">
        <v>55</v>
      </c>
      <c r="AA20" s="25" t="s">
        <v>390</v>
      </c>
      <c r="AB20" s="25" t="s">
        <v>55</v>
      </c>
      <c r="AC20" s="25" t="s">
        <v>55</v>
      </c>
      <c r="AD20" s="25" t="s">
        <v>391</v>
      </c>
      <c r="AE20" s="25" t="s">
        <v>395</v>
      </c>
      <c r="AF20" s="25" t="s">
        <v>391</v>
      </c>
      <c r="AG20" s="25" t="s">
        <v>391</v>
      </c>
      <c r="AH20" s="25" t="s">
        <v>60</v>
      </c>
      <c r="AI20" s="25">
        <v>23705512</v>
      </c>
      <c r="AJ20" s="25">
        <v>0</v>
      </c>
      <c r="AK20" s="25">
        <v>0</v>
      </c>
      <c r="AL20" s="25">
        <v>26699475</v>
      </c>
      <c r="AM20" s="25">
        <v>23705512</v>
      </c>
      <c r="AN20" s="25" t="s">
        <v>466</v>
      </c>
      <c r="AO20" s="25" t="s">
        <v>62</v>
      </c>
      <c r="AP20" s="25" t="s">
        <v>55</v>
      </c>
      <c r="AQ20" s="25" t="s">
        <v>87</v>
      </c>
      <c r="AR20" s="25" t="s">
        <v>64</v>
      </c>
      <c r="AS20" s="25" t="s">
        <v>88</v>
      </c>
      <c r="AT20" s="25">
        <v>1.1222085063404781</v>
      </c>
      <c r="AU20" s="25">
        <v>29962377.959824935</v>
      </c>
      <c r="AV20" s="25">
        <v>26602527.213556278</v>
      </c>
      <c r="AW20" s="25">
        <v>0</v>
      </c>
      <c r="AX20" s="25">
        <v>0</v>
      </c>
      <c r="AY20" s="25">
        <v>26602527.213556278</v>
      </c>
      <c r="AZ20" s="25">
        <v>26602527.213556278</v>
      </c>
      <c r="BA20" s="25">
        <v>0</v>
      </c>
      <c r="BB20" s="25">
        <v>26602527.213556278</v>
      </c>
      <c r="BC20" s="25">
        <v>0</v>
      </c>
      <c r="BD20" s="25">
        <v>0</v>
      </c>
      <c r="BE20" s="25" t="s">
        <v>234</v>
      </c>
      <c r="BF20" s="25" t="s">
        <v>208</v>
      </c>
      <c r="BG20" s="26">
        <v>42991</v>
      </c>
      <c r="BH20" s="26" t="s">
        <v>55</v>
      </c>
      <c r="BI20" s="26" t="s">
        <v>55</v>
      </c>
      <c r="BJ20" s="26" t="s">
        <v>55</v>
      </c>
      <c r="BK20" s="26">
        <v>42991</v>
      </c>
      <c r="BL20" s="26">
        <v>43021</v>
      </c>
      <c r="BM20" s="26" t="s">
        <v>55</v>
      </c>
      <c r="BN20" s="26" t="s">
        <v>55</v>
      </c>
      <c r="BO20" s="26" t="s">
        <v>55</v>
      </c>
      <c r="BP20" s="26">
        <v>43021</v>
      </c>
      <c r="BQ20" s="27">
        <v>42814</v>
      </c>
      <c r="BR20" s="28">
        <f t="shared" si="0"/>
        <v>6.9</v>
      </c>
      <c r="BS20" s="21" t="s">
        <v>1582</v>
      </c>
      <c r="BT20" s="25" t="str">
        <f>INDEX(Countries[Country Name],MATCH(FR_tracker_table[[#This Row],[Country ID]],Countries[Country ID],0))</f>
        <v>Benin</v>
      </c>
      <c r="BU20" s="25" t="str">
        <f>INDEX(Countries[Global Fund Region],MATCH(FR_tracker_table[[#This Row],[Country ID]],Countries[Country ID],0))</f>
        <v>CA</v>
      </c>
      <c r="BV20" s="25" t="str">
        <f>INDEX(Countries[Portfolio Categorisation],MATCH(FR_tracker_table[[#This Row],[Country ID]],Countries[Country ID],0))</f>
        <v>Core</v>
      </c>
      <c r="BW2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1" spans="1:75" ht="15" customHeight="1" x14ac:dyDescent="0.25">
      <c r="A21" s="25" t="s">
        <v>470</v>
      </c>
      <c r="B21" s="25" t="s">
        <v>471</v>
      </c>
      <c r="C21" s="25" t="s">
        <v>55</v>
      </c>
      <c r="D21" s="25" t="s">
        <v>55</v>
      </c>
      <c r="E21" s="25" t="s">
        <v>55</v>
      </c>
      <c r="F21" s="25" t="s">
        <v>472</v>
      </c>
      <c r="G21" s="25" t="s">
        <v>70</v>
      </c>
      <c r="H21" s="25" t="s">
        <v>70</v>
      </c>
      <c r="I21" s="25" t="s">
        <v>57</v>
      </c>
      <c r="J21" s="25" t="s">
        <v>385</v>
      </c>
      <c r="K21" s="25" t="s">
        <v>58</v>
      </c>
      <c r="L21" s="25" t="s">
        <v>427</v>
      </c>
      <c r="M21" s="25" t="s">
        <v>452</v>
      </c>
      <c r="N21" s="25" t="s">
        <v>453</v>
      </c>
      <c r="O21" s="25" t="s">
        <v>59</v>
      </c>
      <c r="P21" s="27">
        <v>42814</v>
      </c>
      <c r="Q21" s="25">
        <v>0</v>
      </c>
      <c r="R21" s="25">
        <v>0</v>
      </c>
      <c r="S21" s="25">
        <v>26976038</v>
      </c>
      <c r="T21" s="25">
        <v>26976038</v>
      </c>
      <c r="U21" s="25">
        <v>0</v>
      </c>
      <c r="V21" s="25" t="s">
        <v>473</v>
      </c>
      <c r="W21" s="25" t="s">
        <v>55</v>
      </c>
      <c r="X21" s="25" t="s">
        <v>55</v>
      </c>
      <c r="Y21" s="25" t="s">
        <v>55</v>
      </c>
      <c r="Z21" s="25" t="s">
        <v>55</v>
      </c>
      <c r="AA21" s="25" t="s">
        <v>390</v>
      </c>
      <c r="AB21" s="25" t="s">
        <v>55</v>
      </c>
      <c r="AC21" s="25" t="s">
        <v>55</v>
      </c>
      <c r="AD21" s="25" t="s">
        <v>391</v>
      </c>
      <c r="AE21" s="25" t="s">
        <v>474</v>
      </c>
      <c r="AF21" s="25" t="s">
        <v>391</v>
      </c>
      <c r="AG21" s="25" t="s">
        <v>391</v>
      </c>
      <c r="AH21" s="25" t="s">
        <v>60</v>
      </c>
      <c r="AI21" s="25">
        <v>26976038</v>
      </c>
      <c r="AJ21" s="25">
        <v>0</v>
      </c>
      <c r="AK21" s="25">
        <v>0</v>
      </c>
      <c r="AL21" s="25">
        <v>32925878</v>
      </c>
      <c r="AM21" s="25">
        <v>26976038</v>
      </c>
      <c r="AN21" s="25" t="s">
        <v>471</v>
      </c>
      <c r="AO21" s="25" t="s">
        <v>62</v>
      </c>
      <c r="AP21" s="25" t="s">
        <v>55</v>
      </c>
      <c r="AQ21" s="25" t="s">
        <v>87</v>
      </c>
      <c r="AR21" s="25" t="s">
        <v>64</v>
      </c>
      <c r="AS21" s="25" t="s">
        <v>88</v>
      </c>
      <c r="AT21" s="25">
        <v>1.1222085063404781</v>
      </c>
      <c r="AU21" s="25">
        <v>36949700.370328806</v>
      </c>
      <c r="AV21" s="25">
        <v>30272739.310963977</v>
      </c>
      <c r="AW21" s="25">
        <v>0</v>
      </c>
      <c r="AX21" s="25">
        <v>0</v>
      </c>
      <c r="AY21" s="25">
        <v>30272739.310963977</v>
      </c>
      <c r="AZ21" s="25">
        <v>30272739.310963977</v>
      </c>
      <c r="BA21" s="25">
        <v>0</v>
      </c>
      <c r="BB21" s="25">
        <v>30272739.310963977</v>
      </c>
      <c r="BC21" s="25">
        <v>0</v>
      </c>
      <c r="BD21" s="25">
        <v>0</v>
      </c>
      <c r="BE21" s="25" t="s">
        <v>234</v>
      </c>
      <c r="BF21" s="25" t="s">
        <v>208</v>
      </c>
      <c r="BG21" s="26">
        <v>42991</v>
      </c>
      <c r="BH21" s="26" t="s">
        <v>55</v>
      </c>
      <c r="BI21" s="26" t="s">
        <v>55</v>
      </c>
      <c r="BJ21" s="26" t="s">
        <v>55</v>
      </c>
      <c r="BK21" s="26">
        <v>42991</v>
      </c>
      <c r="BL21" s="26">
        <v>43021</v>
      </c>
      <c r="BM21" s="26" t="s">
        <v>55</v>
      </c>
      <c r="BN21" s="26" t="s">
        <v>55</v>
      </c>
      <c r="BO21" s="26" t="s">
        <v>55</v>
      </c>
      <c r="BP21" s="26">
        <v>43021</v>
      </c>
      <c r="BQ21" s="27">
        <v>42814</v>
      </c>
      <c r="BR21" s="28">
        <f t="shared" si="0"/>
        <v>6.9</v>
      </c>
      <c r="BS21" s="21" t="s">
        <v>1582</v>
      </c>
      <c r="BT21" s="25" t="str">
        <f>INDEX(Countries[Country Name],MATCH(FR_tracker_table[[#This Row],[Country ID]],Countries[Country ID],0))</f>
        <v>Benin</v>
      </c>
      <c r="BU21" s="25" t="str">
        <f>INDEX(Countries[Global Fund Region],MATCH(FR_tracker_table[[#This Row],[Country ID]],Countries[Country ID],0))</f>
        <v>CA</v>
      </c>
      <c r="BV21" s="25" t="str">
        <f>INDEX(Countries[Portfolio Categorisation],MATCH(FR_tracker_table[[#This Row],[Country ID]],Countries[Country ID],0))</f>
        <v>Core</v>
      </c>
      <c r="BW2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2" spans="1:75" ht="15" customHeight="1" x14ac:dyDescent="0.25">
      <c r="A22" s="25" t="s">
        <v>475</v>
      </c>
      <c r="B22" s="25" t="s">
        <v>476</v>
      </c>
      <c r="C22" s="25" t="s">
        <v>55</v>
      </c>
      <c r="D22" s="25" t="s">
        <v>55</v>
      </c>
      <c r="E22" s="25" t="s">
        <v>55</v>
      </c>
      <c r="F22" s="25" t="s">
        <v>477</v>
      </c>
      <c r="G22" s="25" t="s">
        <v>79</v>
      </c>
      <c r="H22" s="25" t="s">
        <v>79</v>
      </c>
      <c r="I22" s="25" t="s">
        <v>83</v>
      </c>
      <c r="J22" s="25" t="s">
        <v>385</v>
      </c>
      <c r="K22" s="25" t="s">
        <v>435</v>
      </c>
      <c r="L22" s="25" t="s">
        <v>427</v>
      </c>
      <c r="M22" s="25" t="s">
        <v>452</v>
      </c>
      <c r="N22" s="25" t="s">
        <v>453</v>
      </c>
      <c r="O22" s="25" t="s">
        <v>80</v>
      </c>
      <c r="P22" s="27">
        <v>43139</v>
      </c>
      <c r="Q22" s="25">
        <v>5853438</v>
      </c>
      <c r="R22" s="25">
        <v>2512263</v>
      </c>
      <c r="S22" s="25">
        <v>1687522</v>
      </c>
      <c r="T22" s="25">
        <v>10053222</v>
      </c>
      <c r="U22" s="25">
        <v>0</v>
      </c>
      <c r="V22" s="25" t="s">
        <v>478</v>
      </c>
      <c r="W22" s="25" t="s">
        <v>55</v>
      </c>
      <c r="X22" s="25" t="s">
        <v>55</v>
      </c>
      <c r="Y22" s="25" t="s">
        <v>55</v>
      </c>
      <c r="Z22" s="25" t="s">
        <v>55</v>
      </c>
      <c r="AA22" s="25" t="s">
        <v>401</v>
      </c>
      <c r="AB22" s="25" t="s">
        <v>391</v>
      </c>
      <c r="AC22" s="25" t="s">
        <v>391</v>
      </c>
      <c r="AD22" s="25" t="s">
        <v>391</v>
      </c>
      <c r="AE22" s="25" t="s">
        <v>401</v>
      </c>
      <c r="AF22" s="25" t="s">
        <v>391</v>
      </c>
      <c r="AG22" s="25" t="s">
        <v>391</v>
      </c>
      <c r="AH22" s="25" t="s">
        <v>552</v>
      </c>
      <c r="AI22" s="25">
        <v>0</v>
      </c>
      <c r="AJ22" s="25">
        <v>0</v>
      </c>
      <c r="AK22" s="25">
        <v>0</v>
      </c>
      <c r="AL22" s="25">
        <v>0</v>
      </c>
      <c r="AM22" s="25">
        <v>10053222</v>
      </c>
      <c r="AN22" s="25" t="s">
        <v>476</v>
      </c>
      <c r="AO22" s="25" t="s">
        <v>62</v>
      </c>
      <c r="AP22" s="25" t="s">
        <v>55</v>
      </c>
      <c r="AQ22" s="25" t="s">
        <v>87</v>
      </c>
      <c r="AR22" s="25" t="s">
        <v>64</v>
      </c>
      <c r="AS22" s="25" t="s">
        <v>88</v>
      </c>
      <c r="AT22" s="25">
        <v>1.1222085063404781</v>
      </c>
      <c r="AU22" s="25">
        <v>0</v>
      </c>
      <c r="AV22" s="25">
        <v>11281811.244529234</v>
      </c>
      <c r="AW22" s="25">
        <v>6568777.9149365956</v>
      </c>
      <c r="AX22" s="25">
        <v>2819282.9087644485</v>
      </c>
      <c r="AY22" s="25">
        <v>1893751.5430366963</v>
      </c>
      <c r="AZ22" s="25">
        <v>11281811.244529234</v>
      </c>
      <c r="BA22" s="25">
        <v>0</v>
      </c>
      <c r="BB22" s="25">
        <v>0</v>
      </c>
      <c r="BC22" s="25">
        <v>0</v>
      </c>
      <c r="BD22" s="25">
        <v>0</v>
      </c>
      <c r="BE22" s="25" t="s">
        <v>234</v>
      </c>
      <c r="BF22" s="25" t="s">
        <v>208</v>
      </c>
      <c r="BG22" s="26" t="s">
        <v>55</v>
      </c>
      <c r="BH22" s="26" t="s">
        <v>55</v>
      </c>
      <c r="BI22" s="26" t="s">
        <v>55</v>
      </c>
      <c r="BJ22" s="26" t="s">
        <v>55</v>
      </c>
      <c r="BK22" s="26" t="s">
        <v>55</v>
      </c>
      <c r="BL22" s="26" t="s">
        <v>55</v>
      </c>
      <c r="BM22" s="26" t="s">
        <v>55</v>
      </c>
      <c r="BN22" s="26" t="s">
        <v>55</v>
      </c>
      <c r="BO22" s="26" t="s">
        <v>55</v>
      </c>
      <c r="BP22" s="26" t="s">
        <v>55</v>
      </c>
      <c r="BQ22" s="27">
        <v>43138</v>
      </c>
      <c r="BR22" s="28">
        <f t="shared" si="0"/>
        <v>0</v>
      </c>
      <c r="BS22" s="21" t="s">
        <v>1585</v>
      </c>
      <c r="BT22" s="25" t="str">
        <f>INDEX(Countries[Country Name],MATCH(FR_tracker_table[[#This Row],[Country ID]],Countries[Country ID],0))</f>
        <v>Benin</v>
      </c>
      <c r="BU22" s="25" t="str">
        <f>INDEX(Countries[Global Fund Region],MATCH(FR_tracker_table[[#This Row],[Country ID]],Countries[Country ID],0))</f>
        <v>CA</v>
      </c>
      <c r="BV22" s="25" t="str">
        <f>INDEX(Countries[Portfolio Categorisation],MATCH(FR_tracker_table[[#This Row],[Country ID]],Countries[Country ID],0))</f>
        <v>Core</v>
      </c>
      <c r="BW2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23" spans="1:75" ht="15" customHeight="1" x14ac:dyDescent="0.25">
      <c r="A23" s="25" t="s">
        <v>1385</v>
      </c>
      <c r="B23" s="25" t="s">
        <v>476</v>
      </c>
      <c r="C23" s="25" t="s">
        <v>55</v>
      </c>
      <c r="D23" s="25" t="s">
        <v>55</v>
      </c>
      <c r="E23" s="25" t="s">
        <v>55</v>
      </c>
      <c r="F23" s="25" t="s">
        <v>1386</v>
      </c>
      <c r="G23" s="25" t="s">
        <v>79</v>
      </c>
      <c r="H23" s="25" t="s">
        <v>79</v>
      </c>
      <c r="I23" s="25" t="s">
        <v>83</v>
      </c>
      <c r="J23" s="25" t="s">
        <v>441</v>
      </c>
      <c r="K23" s="25" t="s">
        <v>58</v>
      </c>
      <c r="L23" s="25" t="s">
        <v>427</v>
      </c>
      <c r="M23" s="25" t="s">
        <v>452</v>
      </c>
      <c r="N23" s="25" t="s">
        <v>453</v>
      </c>
      <c r="O23" s="25" t="s">
        <v>109</v>
      </c>
      <c r="P23" s="27">
        <v>43318</v>
      </c>
      <c r="Q23" s="25">
        <v>5962125</v>
      </c>
      <c r="R23" s="25">
        <v>2775434</v>
      </c>
      <c r="S23" s="25">
        <v>1315664</v>
      </c>
      <c r="T23" s="25">
        <v>10053222</v>
      </c>
      <c r="U23" s="25">
        <v>0</v>
      </c>
      <c r="V23" s="25" t="s">
        <v>1498</v>
      </c>
      <c r="W23" s="25" t="s">
        <v>55</v>
      </c>
      <c r="X23" s="25" t="s">
        <v>55</v>
      </c>
      <c r="Y23" s="25" t="s">
        <v>55</v>
      </c>
      <c r="Z23" s="25" t="s">
        <v>55</v>
      </c>
      <c r="AA23" s="25" t="s">
        <v>401</v>
      </c>
      <c r="AB23" s="25" t="s">
        <v>55</v>
      </c>
      <c r="AC23" s="25" t="s">
        <v>55</v>
      </c>
      <c r="AD23" s="25" t="s">
        <v>55</v>
      </c>
      <c r="AE23" s="25" t="s">
        <v>401</v>
      </c>
      <c r="AF23" s="25" t="s">
        <v>55</v>
      </c>
      <c r="AG23" s="25" t="s">
        <v>55</v>
      </c>
      <c r="AH23" s="25" t="s">
        <v>60</v>
      </c>
      <c r="AI23" s="25">
        <v>10053222</v>
      </c>
      <c r="AJ23" s="25">
        <v>0</v>
      </c>
      <c r="AK23" s="25">
        <v>0</v>
      </c>
      <c r="AL23" s="25">
        <v>0</v>
      </c>
      <c r="AM23" s="25">
        <v>10053222</v>
      </c>
      <c r="AN23" s="25" t="s">
        <v>476</v>
      </c>
      <c r="AO23" s="25" t="s">
        <v>62</v>
      </c>
      <c r="AP23" s="25" t="s">
        <v>55</v>
      </c>
      <c r="AQ23" s="25" t="s">
        <v>87</v>
      </c>
      <c r="AR23" s="25" t="s">
        <v>64</v>
      </c>
      <c r="AS23" s="25" t="s">
        <v>88</v>
      </c>
      <c r="AT23" s="25">
        <v>1.1222085063404781</v>
      </c>
      <c r="AU23" s="25">
        <v>0</v>
      </c>
      <c r="AV23" s="25">
        <v>11281811.244529234</v>
      </c>
      <c r="AW23" s="25">
        <v>6690747.3908652226</v>
      </c>
      <c r="AX23" s="25">
        <v>3114615.6435865783</v>
      </c>
      <c r="AY23" s="25">
        <v>1476449.3322859388</v>
      </c>
      <c r="AZ23" s="25">
        <v>11281811.244529234</v>
      </c>
      <c r="BA23" s="25">
        <v>0</v>
      </c>
      <c r="BB23" s="25">
        <v>11281811.244529234</v>
      </c>
      <c r="BC23" s="25">
        <v>0</v>
      </c>
      <c r="BD23" s="25">
        <v>0</v>
      </c>
      <c r="BE23" s="25" t="s">
        <v>234</v>
      </c>
      <c r="BF23" s="25" t="s">
        <v>208</v>
      </c>
      <c r="BG23" s="26">
        <v>43538</v>
      </c>
      <c r="BH23" s="26" t="s">
        <v>55</v>
      </c>
      <c r="BI23" s="26" t="s">
        <v>55</v>
      </c>
      <c r="BJ23" s="26" t="s">
        <v>55</v>
      </c>
      <c r="BK23" s="26">
        <v>43538</v>
      </c>
      <c r="BL23" s="26" t="s">
        <v>55</v>
      </c>
      <c r="BM23" s="26" t="s">
        <v>55</v>
      </c>
      <c r="BN23" s="26" t="s">
        <v>55</v>
      </c>
      <c r="BO23" s="26" t="s">
        <v>55</v>
      </c>
      <c r="BP23" s="26">
        <v>43574</v>
      </c>
      <c r="BQ23" s="27">
        <v>43318</v>
      </c>
      <c r="BR23" s="28">
        <f t="shared" si="0"/>
        <v>8.5333333333333332</v>
      </c>
      <c r="BS23" s="21" t="s">
        <v>1587</v>
      </c>
      <c r="BT23" s="25" t="str">
        <f>INDEX(Countries[Country Name],MATCH(FR_tracker_table[[#This Row],[Country ID]],Countries[Country ID],0))</f>
        <v>Benin</v>
      </c>
      <c r="BU23" s="25" t="str">
        <f>INDEX(Countries[Global Fund Region],MATCH(FR_tracker_table[[#This Row],[Country ID]],Countries[Country ID],0))</f>
        <v>CA</v>
      </c>
      <c r="BV23" s="25" t="str">
        <f>INDEX(Countries[Portfolio Categorisation],MATCH(FR_tracker_table[[#This Row],[Country ID]],Countries[Country ID],0))</f>
        <v>Core</v>
      </c>
      <c r="BW2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24" spans="1:75" ht="15" customHeight="1" x14ac:dyDescent="0.25">
      <c r="A24" s="25" t="s">
        <v>479</v>
      </c>
      <c r="B24" s="25" t="s">
        <v>480</v>
      </c>
      <c r="C24" s="25" t="s">
        <v>55</v>
      </c>
      <c r="D24" s="25" t="s">
        <v>55</v>
      </c>
      <c r="E24" s="25" t="s">
        <v>55</v>
      </c>
      <c r="F24" s="25" t="s">
        <v>481</v>
      </c>
      <c r="G24" s="25" t="s">
        <v>67</v>
      </c>
      <c r="H24" s="25" t="s">
        <v>67</v>
      </c>
      <c r="I24" s="25" t="s">
        <v>57</v>
      </c>
      <c r="J24" s="25" t="s">
        <v>385</v>
      </c>
      <c r="K24" s="25" t="s">
        <v>58</v>
      </c>
      <c r="L24" s="25" t="s">
        <v>427</v>
      </c>
      <c r="M24" s="25" t="s">
        <v>452</v>
      </c>
      <c r="N24" s="25" t="s">
        <v>453</v>
      </c>
      <c r="O24" s="25" t="s">
        <v>59</v>
      </c>
      <c r="P24" s="27">
        <v>42814</v>
      </c>
      <c r="Q24" s="25">
        <v>0</v>
      </c>
      <c r="R24" s="25">
        <v>0</v>
      </c>
      <c r="S24" s="25">
        <v>6286711</v>
      </c>
      <c r="T24" s="25">
        <v>6286711</v>
      </c>
      <c r="U24" s="25">
        <v>0</v>
      </c>
      <c r="V24" s="25" t="s">
        <v>482</v>
      </c>
      <c r="W24" s="25" t="s">
        <v>55</v>
      </c>
      <c r="X24" s="25" t="s">
        <v>55</v>
      </c>
      <c r="Y24" s="25" t="s">
        <v>55</v>
      </c>
      <c r="Z24" s="25" t="s">
        <v>55</v>
      </c>
      <c r="AA24" s="25" t="s">
        <v>390</v>
      </c>
      <c r="AB24" s="25" t="s">
        <v>55</v>
      </c>
      <c r="AC24" s="25" t="s">
        <v>55</v>
      </c>
      <c r="AD24" s="25" t="s">
        <v>391</v>
      </c>
      <c r="AE24" s="25" t="s">
        <v>395</v>
      </c>
      <c r="AF24" s="25" t="s">
        <v>391</v>
      </c>
      <c r="AG24" s="25" t="s">
        <v>391</v>
      </c>
      <c r="AH24" s="25" t="s">
        <v>60</v>
      </c>
      <c r="AI24" s="25">
        <v>6286711</v>
      </c>
      <c r="AJ24" s="25">
        <v>0</v>
      </c>
      <c r="AK24" s="25">
        <v>0</v>
      </c>
      <c r="AL24" s="25">
        <v>7396130</v>
      </c>
      <c r="AM24" s="25">
        <v>6286711</v>
      </c>
      <c r="AN24" s="25" t="s">
        <v>480</v>
      </c>
      <c r="AO24" s="25" t="s">
        <v>62</v>
      </c>
      <c r="AP24" s="25" t="s">
        <v>55</v>
      </c>
      <c r="AQ24" s="25" t="s">
        <v>87</v>
      </c>
      <c r="AR24" s="25" t="s">
        <v>64</v>
      </c>
      <c r="AS24" s="25" t="s">
        <v>88</v>
      </c>
      <c r="AT24" s="25">
        <v>1.1222085063404781</v>
      </c>
      <c r="AU24" s="25">
        <v>8300000</v>
      </c>
      <c r="AV24" s="25">
        <v>7055000.5611042529</v>
      </c>
      <c r="AW24" s="25">
        <v>0</v>
      </c>
      <c r="AX24" s="25">
        <v>0</v>
      </c>
      <c r="AY24" s="25">
        <v>7055000.5611042529</v>
      </c>
      <c r="AZ24" s="25">
        <v>7055000.5611042529</v>
      </c>
      <c r="BA24" s="25">
        <v>0</v>
      </c>
      <c r="BB24" s="25">
        <v>7055000.5611042529</v>
      </c>
      <c r="BC24" s="25">
        <v>0</v>
      </c>
      <c r="BD24" s="25">
        <v>0</v>
      </c>
      <c r="BE24" s="25" t="s">
        <v>234</v>
      </c>
      <c r="BF24" s="25" t="s">
        <v>208</v>
      </c>
      <c r="BG24" s="26">
        <v>42991</v>
      </c>
      <c r="BH24" s="26" t="s">
        <v>55</v>
      </c>
      <c r="BI24" s="26" t="s">
        <v>55</v>
      </c>
      <c r="BJ24" s="26" t="s">
        <v>55</v>
      </c>
      <c r="BK24" s="26">
        <v>42991</v>
      </c>
      <c r="BL24" s="26">
        <v>43021</v>
      </c>
      <c r="BM24" s="26" t="s">
        <v>55</v>
      </c>
      <c r="BN24" s="26" t="s">
        <v>55</v>
      </c>
      <c r="BO24" s="26" t="s">
        <v>55</v>
      </c>
      <c r="BP24" s="26">
        <v>43021</v>
      </c>
      <c r="BQ24" s="27">
        <v>42814</v>
      </c>
      <c r="BR24" s="28">
        <f t="shared" si="0"/>
        <v>6.9</v>
      </c>
      <c r="BS24" s="21" t="s">
        <v>1582</v>
      </c>
      <c r="BT24" s="25" t="str">
        <f>INDEX(Countries[Country Name],MATCH(FR_tracker_table[[#This Row],[Country ID]],Countries[Country ID],0))</f>
        <v>Benin</v>
      </c>
      <c r="BU24" s="25" t="str">
        <f>INDEX(Countries[Global Fund Region],MATCH(FR_tracker_table[[#This Row],[Country ID]],Countries[Country ID],0))</f>
        <v>CA</v>
      </c>
      <c r="BV24" s="25" t="str">
        <f>INDEX(Countries[Portfolio Categorisation],MATCH(FR_tracker_table[[#This Row],[Country ID]],Countries[Country ID],0))</f>
        <v>Core</v>
      </c>
      <c r="BW2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5" spans="1:75" ht="15" customHeight="1" x14ac:dyDescent="0.25">
      <c r="A25" s="25" t="s">
        <v>483</v>
      </c>
      <c r="B25" s="25" t="s">
        <v>484</v>
      </c>
      <c r="C25" s="25" t="s">
        <v>55</v>
      </c>
      <c r="D25" s="25" t="s">
        <v>55</v>
      </c>
      <c r="E25" s="25" t="s">
        <v>55</v>
      </c>
      <c r="F25" s="25" t="s">
        <v>485</v>
      </c>
      <c r="G25" s="25" t="s">
        <v>56</v>
      </c>
      <c r="H25" s="25" t="s">
        <v>56</v>
      </c>
      <c r="I25" s="25" t="s">
        <v>57</v>
      </c>
      <c r="J25" s="25" t="s">
        <v>385</v>
      </c>
      <c r="K25" s="25" t="s">
        <v>58</v>
      </c>
      <c r="L25" s="25" t="s">
        <v>427</v>
      </c>
      <c r="M25" s="25" t="s">
        <v>452</v>
      </c>
      <c r="N25" s="25" t="s">
        <v>453</v>
      </c>
      <c r="O25" s="25" t="s">
        <v>59</v>
      </c>
      <c r="P25" s="27">
        <v>42814</v>
      </c>
      <c r="Q25" s="25">
        <v>0</v>
      </c>
      <c r="R25" s="25">
        <v>0</v>
      </c>
      <c r="S25" s="25">
        <v>0</v>
      </c>
      <c r="T25" s="25">
        <v>38149415</v>
      </c>
      <c r="U25" s="25">
        <v>0</v>
      </c>
      <c r="V25" s="25" t="s">
        <v>486</v>
      </c>
      <c r="W25" s="25" t="s">
        <v>487</v>
      </c>
      <c r="X25" s="25" t="s">
        <v>55</v>
      </c>
      <c r="Y25" s="25" t="s">
        <v>55</v>
      </c>
      <c r="Z25" s="25" t="s">
        <v>55</v>
      </c>
      <c r="AA25" s="25" t="s">
        <v>390</v>
      </c>
      <c r="AB25" s="25" t="s">
        <v>55</v>
      </c>
      <c r="AC25" s="25" t="s">
        <v>55</v>
      </c>
      <c r="AD25" s="25" t="s">
        <v>391</v>
      </c>
      <c r="AE25" s="25" t="s">
        <v>395</v>
      </c>
      <c r="AF25" s="25" t="s">
        <v>391</v>
      </c>
      <c r="AG25" s="25" t="s">
        <v>391</v>
      </c>
      <c r="AH25" s="25" t="s">
        <v>60</v>
      </c>
      <c r="AI25" s="25">
        <v>38149415</v>
      </c>
      <c r="AJ25" s="25">
        <v>0</v>
      </c>
      <c r="AK25" s="25">
        <v>0</v>
      </c>
      <c r="AL25" s="25">
        <v>32757331</v>
      </c>
      <c r="AM25" s="25">
        <v>37506207</v>
      </c>
      <c r="AN25" s="25" t="s">
        <v>484</v>
      </c>
      <c r="AO25" s="25" t="s">
        <v>62</v>
      </c>
      <c r="AP25" s="25" t="s">
        <v>55</v>
      </c>
      <c r="AQ25" s="25" t="s">
        <v>92</v>
      </c>
      <c r="AR25" s="25" t="s">
        <v>64</v>
      </c>
      <c r="AS25" s="25" t="s">
        <v>88</v>
      </c>
      <c r="AT25" s="25">
        <v>1.1222085063404781</v>
      </c>
      <c r="AU25" s="25">
        <v>36760555.493210636</v>
      </c>
      <c r="AV25" s="25">
        <v>42089784.535966784</v>
      </c>
      <c r="AW25" s="25">
        <v>0</v>
      </c>
      <c r="AX25" s="25">
        <v>0</v>
      </c>
      <c r="AY25" s="25">
        <v>0</v>
      </c>
      <c r="AZ25" s="25">
        <v>42811598.024913028</v>
      </c>
      <c r="BA25" s="25">
        <v>0</v>
      </c>
      <c r="BB25" s="25">
        <v>42811598.024913028</v>
      </c>
      <c r="BC25" s="25">
        <v>0</v>
      </c>
      <c r="BD25" s="25">
        <v>0</v>
      </c>
      <c r="BE25" s="25" t="s">
        <v>249</v>
      </c>
      <c r="BF25" s="25" t="s">
        <v>228</v>
      </c>
      <c r="BG25" s="26">
        <v>43039</v>
      </c>
      <c r="BH25" s="26" t="s">
        <v>55</v>
      </c>
      <c r="BI25" s="26" t="s">
        <v>55</v>
      </c>
      <c r="BJ25" s="26" t="s">
        <v>55</v>
      </c>
      <c r="BK25" s="26">
        <v>43039</v>
      </c>
      <c r="BL25" s="26">
        <v>43070</v>
      </c>
      <c r="BM25" s="26" t="s">
        <v>55</v>
      </c>
      <c r="BN25" s="26" t="s">
        <v>55</v>
      </c>
      <c r="BO25" s="26" t="s">
        <v>55</v>
      </c>
      <c r="BP25" s="26">
        <v>43070</v>
      </c>
      <c r="BQ25" s="27">
        <v>42814</v>
      </c>
      <c r="BR25" s="28">
        <f t="shared" si="0"/>
        <v>8.5333333333333332</v>
      </c>
      <c r="BS25" s="21" t="s">
        <v>1582</v>
      </c>
      <c r="BT25" s="25" t="str">
        <f>INDEX(Countries[Country Name],MATCH(FR_tracker_table[[#This Row],[Country ID]],Countries[Country ID],0))</f>
        <v>Burkina Faso</v>
      </c>
      <c r="BU25" s="25" t="str">
        <f>INDEX(Countries[Global Fund Region],MATCH(FR_tracker_table[[#This Row],[Country ID]],Countries[Country ID],0))</f>
        <v>HI Afr 1</v>
      </c>
      <c r="BV25" s="25" t="str">
        <f>INDEX(Countries[Portfolio Categorisation],MATCH(FR_tracker_table[[#This Row],[Country ID]],Countries[Country ID],0))</f>
        <v>High Impact</v>
      </c>
      <c r="BW2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6" spans="1:75" ht="15" customHeight="1" x14ac:dyDescent="0.25">
      <c r="A26" s="25" t="s">
        <v>488</v>
      </c>
      <c r="B26" s="25" t="s">
        <v>489</v>
      </c>
      <c r="C26" s="25" t="s">
        <v>55</v>
      </c>
      <c r="D26" s="25" t="s">
        <v>55</v>
      </c>
      <c r="E26" s="25" t="s">
        <v>55</v>
      </c>
      <c r="F26" s="25" t="s">
        <v>490</v>
      </c>
      <c r="G26" s="25" t="s">
        <v>70</v>
      </c>
      <c r="H26" s="25" t="s">
        <v>70</v>
      </c>
      <c r="I26" s="25" t="s">
        <v>57</v>
      </c>
      <c r="J26" s="25" t="s">
        <v>385</v>
      </c>
      <c r="K26" s="25" t="s">
        <v>58</v>
      </c>
      <c r="L26" s="25" t="s">
        <v>427</v>
      </c>
      <c r="M26" s="25" t="s">
        <v>452</v>
      </c>
      <c r="N26" s="25" t="s">
        <v>453</v>
      </c>
      <c r="O26" s="25" t="s">
        <v>59</v>
      </c>
      <c r="P26" s="27">
        <v>42814</v>
      </c>
      <c r="Q26" s="25">
        <v>0</v>
      </c>
      <c r="R26" s="25">
        <v>0</v>
      </c>
      <c r="S26" s="25">
        <v>0</v>
      </c>
      <c r="T26" s="25">
        <v>82063309</v>
      </c>
      <c r="U26" s="25">
        <v>0</v>
      </c>
      <c r="V26" s="25" t="s">
        <v>491</v>
      </c>
      <c r="W26" s="25" t="s">
        <v>55</v>
      </c>
      <c r="X26" s="25" t="s">
        <v>55</v>
      </c>
      <c r="Y26" s="25" t="s">
        <v>55</v>
      </c>
      <c r="Z26" s="25" t="s">
        <v>55</v>
      </c>
      <c r="AA26" s="25" t="s">
        <v>390</v>
      </c>
      <c r="AB26" s="25" t="s">
        <v>55</v>
      </c>
      <c r="AC26" s="25" t="s">
        <v>55</v>
      </c>
      <c r="AD26" s="25" t="s">
        <v>391</v>
      </c>
      <c r="AE26" s="25" t="s">
        <v>395</v>
      </c>
      <c r="AF26" s="25" t="s">
        <v>391</v>
      </c>
      <c r="AG26" s="25" t="s">
        <v>391</v>
      </c>
      <c r="AH26" s="25" t="s">
        <v>60</v>
      </c>
      <c r="AI26" s="25">
        <v>82063309</v>
      </c>
      <c r="AJ26" s="25">
        <v>0</v>
      </c>
      <c r="AK26" s="25">
        <v>0</v>
      </c>
      <c r="AL26" s="25">
        <v>89228889</v>
      </c>
      <c r="AM26" s="25">
        <v>82863309</v>
      </c>
      <c r="AN26" s="25" t="s">
        <v>489</v>
      </c>
      <c r="AO26" s="25" t="s">
        <v>62</v>
      </c>
      <c r="AP26" s="25" t="s">
        <v>55</v>
      </c>
      <c r="AQ26" s="25" t="s">
        <v>92</v>
      </c>
      <c r="AR26" s="25" t="s">
        <v>64</v>
      </c>
      <c r="AS26" s="25" t="s">
        <v>88</v>
      </c>
      <c r="AT26" s="25">
        <v>1.1222085063404781</v>
      </c>
      <c r="AU26" s="25">
        <v>100133418.24711032</v>
      </c>
      <c r="AV26" s="25">
        <v>92989910.223319501</v>
      </c>
      <c r="AW26" s="25">
        <v>0</v>
      </c>
      <c r="AX26" s="25">
        <v>0</v>
      </c>
      <c r="AY26" s="25">
        <v>0</v>
      </c>
      <c r="AZ26" s="25">
        <v>92092143.418247119</v>
      </c>
      <c r="BA26" s="25">
        <v>0</v>
      </c>
      <c r="BB26" s="25">
        <v>92092143.418247119</v>
      </c>
      <c r="BC26" s="25">
        <v>0</v>
      </c>
      <c r="BD26" s="25">
        <v>0</v>
      </c>
      <c r="BE26" s="25" t="s">
        <v>249</v>
      </c>
      <c r="BF26" s="25" t="s">
        <v>228</v>
      </c>
      <c r="BG26" s="26">
        <v>43039</v>
      </c>
      <c r="BH26" s="26" t="s">
        <v>55</v>
      </c>
      <c r="BI26" s="26" t="s">
        <v>55</v>
      </c>
      <c r="BJ26" s="26" t="s">
        <v>55</v>
      </c>
      <c r="BK26" s="26">
        <v>43039</v>
      </c>
      <c r="BL26" s="26">
        <v>43070</v>
      </c>
      <c r="BM26" s="26" t="s">
        <v>55</v>
      </c>
      <c r="BN26" s="26" t="s">
        <v>55</v>
      </c>
      <c r="BO26" s="26" t="s">
        <v>55</v>
      </c>
      <c r="BP26" s="26">
        <v>43070</v>
      </c>
      <c r="BQ26" s="27">
        <v>42814</v>
      </c>
      <c r="BR26" s="28">
        <f t="shared" si="0"/>
        <v>8.5333333333333332</v>
      </c>
      <c r="BS26" s="21" t="s">
        <v>1582</v>
      </c>
      <c r="BT26" s="25" t="str">
        <f>INDEX(Countries[Country Name],MATCH(FR_tracker_table[[#This Row],[Country ID]],Countries[Country ID],0))</f>
        <v>Burkina Faso</v>
      </c>
      <c r="BU26" s="25" t="str">
        <f>INDEX(Countries[Global Fund Region],MATCH(FR_tracker_table[[#This Row],[Country ID]],Countries[Country ID],0))</f>
        <v>HI Afr 1</v>
      </c>
      <c r="BV26" s="25" t="str">
        <f>INDEX(Countries[Portfolio Categorisation],MATCH(FR_tracker_table[[#This Row],[Country ID]],Countries[Country ID],0))</f>
        <v>High Impact</v>
      </c>
      <c r="BW2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7" spans="1:75" ht="15" customHeight="1" x14ac:dyDescent="0.25">
      <c r="A27" s="25" t="s">
        <v>492</v>
      </c>
      <c r="B27" s="25" t="s">
        <v>493</v>
      </c>
      <c r="C27" s="25" t="s">
        <v>55</v>
      </c>
      <c r="D27" s="25" t="s">
        <v>55</v>
      </c>
      <c r="E27" s="25" t="s">
        <v>55</v>
      </c>
      <c r="F27" s="25" t="s">
        <v>494</v>
      </c>
      <c r="G27" s="25" t="s">
        <v>67</v>
      </c>
      <c r="H27" s="25" t="s">
        <v>67</v>
      </c>
      <c r="I27" s="25" t="s">
        <v>57</v>
      </c>
      <c r="J27" s="25" t="s">
        <v>385</v>
      </c>
      <c r="K27" s="25" t="s">
        <v>58</v>
      </c>
      <c r="L27" s="25" t="s">
        <v>427</v>
      </c>
      <c r="M27" s="25" t="s">
        <v>452</v>
      </c>
      <c r="N27" s="25" t="s">
        <v>453</v>
      </c>
      <c r="O27" s="25" t="s">
        <v>59</v>
      </c>
      <c r="P27" s="27">
        <v>42814</v>
      </c>
      <c r="Q27" s="25">
        <v>0</v>
      </c>
      <c r="R27" s="25">
        <v>0</v>
      </c>
      <c r="S27" s="25">
        <v>0</v>
      </c>
      <c r="T27" s="25">
        <v>8011196</v>
      </c>
      <c r="U27" s="25">
        <v>0</v>
      </c>
      <c r="V27" s="25" t="s">
        <v>491</v>
      </c>
      <c r="W27" s="25" t="s">
        <v>487</v>
      </c>
      <c r="X27" s="25" t="s">
        <v>55</v>
      </c>
      <c r="Y27" s="25" t="s">
        <v>55</v>
      </c>
      <c r="Z27" s="25" t="s">
        <v>55</v>
      </c>
      <c r="AA27" s="25" t="s">
        <v>390</v>
      </c>
      <c r="AB27" s="25" t="s">
        <v>55</v>
      </c>
      <c r="AC27" s="25" t="s">
        <v>55</v>
      </c>
      <c r="AD27" s="25" t="s">
        <v>391</v>
      </c>
      <c r="AE27" s="25" t="s">
        <v>395</v>
      </c>
      <c r="AF27" s="25" t="s">
        <v>391</v>
      </c>
      <c r="AG27" s="25" t="s">
        <v>391</v>
      </c>
      <c r="AH27" s="25" t="s">
        <v>60</v>
      </c>
      <c r="AI27" s="25">
        <v>8011196</v>
      </c>
      <c r="AJ27" s="25">
        <v>0</v>
      </c>
      <c r="AK27" s="25">
        <v>0</v>
      </c>
      <c r="AL27" s="25">
        <v>6237700</v>
      </c>
      <c r="AM27" s="25">
        <v>7854404</v>
      </c>
      <c r="AN27" s="25" t="s">
        <v>493</v>
      </c>
      <c r="AO27" s="25" t="s">
        <v>62</v>
      </c>
      <c r="AP27" s="25" t="s">
        <v>55</v>
      </c>
      <c r="AQ27" s="25" t="s">
        <v>92</v>
      </c>
      <c r="AR27" s="25" t="s">
        <v>64</v>
      </c>
      <c r="AS27" s="25" t="s">
        <v>88</v>
      </c>
      <c r="AT27" s="25">
        <v>1.1222085063404781</v>
      </c>
      <c r="AU27" s="25">
        <v>7000000</v>
      </c>
      <c r="AV27" s="25">
        <v>8814278.9810346756</v>
      </c>
      <c r="AW27" s="25">
        <v>0</v>
      </c>
      <c r="AX27" s="25">
        <v>0</v>
      </c>
      <c r="AY27" s="25">
        <v>0</v>
      </c>
      <c r="AZ27" s="25">
        <v>8990232.2971608136</v>
      </c>
      <c r="BA27" s="25">
        <v>0</v>
      </c>
      <c r="BB27" s="25">
        <v>8990232.2971608136</v>
      </c>
      <c r="BC27" s="25">
        <v>0</v>
      </c>
      <c r="BD27" s="25">
        <v>0</v>
      </c>
      <c r="BE27" s="25" t="s">
        <v>249</v>
      </c>
      <c r="BF27" s="25" t="s">
        <v>228</v>
      </c>
      <c r="BG27" s="26">
        <v>42936</v>
      </c>
      <c r="BH27" s="26">
        <v>43039</v>
      </c>
      <c r="BI27" s="26" t="s">
        <v>55</v>
      </c>
      <c r="BJ27" s="26" t="s">
        <v>55</v>
      </c>
      <c r="BK27" s="26">
        <v>42936</v>
      </c>
      <c r="BL27" s="26">
        <v>43021</v>
      </c>
      <c r="BM27" s="26">
        <v>43070</v>
      </c>
      <c r="BN27" s="26" t="s">
        <v>55</v>
      </c>
      <c r="BO27" s="26" t="s">
        <v>55</v>
      </c>
      <c r="BP27" s="26">
        <v>43021</v>
      </c>
      <c r="BQ27" s="27">
        <v>42814</v>
      </c>
      <c r="BR27" s="28">
        <f t="shared" si="0"/>
        <v>6.9</v>
      </c>
      <c r="BS27" s="21" t="s">
        <v>1582</v>
      </c>
      <c r="BT27" s="25" t="str">
        <f>INDEX(Countries[Country Name],MATCH(FR_tracker_table[[#This Row],[Country ID]],Countries[Country ID],0))</f>
        <v>Burkina Faso</v>
      </c>
      <c r="BU27" s="25" t="str">
        <f>INDEX(Countries[Global Fund Region],MATCH(FR_tracker_table[[#This Row],[Country ID]],Countries[Country ID],0))</f>
        <v>HI Afr 1</v>
      </c>
      <c r="BV27" s="25" t="str">
        <f>INDEX(Countries[Portfolio Categorisation],MATCH(FR_tracker_table[[#This Row],[Country ID]],Countries[Country ID],0))</f>
        <v>High Impact</v>
      </c>
      <c r="BW2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8" spans="1:75" ht="15" customHeight="1" x14ac:dyDescent="0.25">
      <c r="A28" s="25" t="s">
        <v>495</v>
      </c>
      <c r="B28" s="25" t="s">
        <v>496</v>
      </c>
      <c r="C28" s="25" t="s">
        <v>55</v>
      </c>
      <c r="D28" s="25" t="s">
        <v>55</v>
      </c>
      <c r="E28" s="25" t="s">
        <v>55</v>
      </c>
      <c r="F28" s="25" t="s">
        <v>497</v>
      </c>
      <c r="G28" s="25" t="s">
        <v>56</v>
      </c>
      <c r="H28" s="25" t="s">
        <v>56</v>
      </c>
      <c r="I28" s="25" t="s">
        <v>83</v>
      </c>
      <c r="J28" s="25" t="s">
        <v>385</v>
      </c>
      <c r="K28" s="25" t="s">
        <v>58</v>
      </c>
      <c r="L28" s="25" t="s">
        <v>498</v>
      </c>
      <c r="M28" s="25" t="s">
        <v>499</v>
      </c>
      <c r="N28" s="25" t="s">
        <v>388</v>
      </c>
      <c r="O28" s="25" t="s">
        <v>59</v>
      </c>
      <c r="P28" s="27">
        <v>42804</v>
      </c>
      <c r="Q28" s="25">
        <v>7777179.9336542618</v>
      </c>
      <c r="R28" s="25">
        <v>7271887.6995181488</v>
      </c>
      <c r="S28" s="25">
        <v>6446378.9335271548</v>
      </c>
      <c r="T28" s="25">
        <v>21495446.566699564</v>
      </c>
      <c r="U28" s="25">
        <v>0</v>
      </c>
      <c r="V28" s="25" t="s">
        <v>500</v>
      </c>
      <c r="W28" s="25" t="s">
        <v>501</v>
      </c>
      <c r="X28" s="25" t="s">
        <v>502</v>
      </c>
      <c r="Y28" s="25" t="s">
        <v>55</v>
      </c>
      <c r="Z28" s="25" t="s">
        <v>55</v>
      </c>
      <c r="AA28" s="25" t="s">
        <v>401</v>
      </c>
      <c r="AB28" s="25" t="s">
        <v>391</v>
      </c>
      <c r="AC28" s="25" t="s">
        <v>391</v>
      </c>
      <c r="AD28" s="25" t="s">
        <v>391</v>
      </c>
      <c r="AE28" s="25" t="s">
        <v>395</v>
      </c>
      <c r="AF28" s="25" t="s">
        <v>391</v>
      </c>
      <c r="AG28" s="25" t="s">
        <v>391</v>
      </c>
      <c r="AH28" s="25" t="s">
        <v>60</v>
      </c>
      <c r="AI28" s="25">
        <v>21495447</v>
      </c>
      <c r="AJ28" s="25">
        <v>0</v>
      </c>
      <c r="AK28" s="25">
        <v>354866</v>
      </c>
      <c r="AL28" s="25">
        <v>18295447</v>
      </c>
      <c r="AM28" s="25">
        <v>21495447</v>
      </c>
      <c r="AN28" s="25" t="s">
        <v>496</v>
      </c>
      <c r="AO28" s="25" t="s">
        <v>62</v>
      </c>
      <c r="AP28" s="25" t="s">
        <v>55</v>
      </c>
      <c r="AQ28" s="25" t="s">
        <v>84</v>
      </c>
      <c r="AR28" s="25" t="s">
        <v>64</v>
      </c>
      <c r="AS28" s="25" t="s">
        <v>65</v>
      </c>
      <c r="AT28" s="25">
        <v>1.1222085063404781</v>
      </c>
      <c r="AU28" s="25">
        <v>18295447</v>
      </c>
      <c r="AV28" s="25">
        <v>21495447</v>
      </c>
      <c r="AW28" s="25">
        <v>7777179.9336542618</v>
      </c>
      <c r="AX28" s="25">
        <v>7271887.6995181488</v>
      </c>
      <c r="AY28" s="25">
        <v>6446378.9335271548</v>
      </c>
      <c r="AZ28" s="25">
        <v>21495446.566699564</v>
      </c>
      <c r="BA28" s="25">
        <v>0</v>
      </c>
      <c r="BB28" s="25">
        <v>21495447</v>
      </c>
      <c r="BC28" s="25">
        <v>0</v>
      </c>
      <c r="BD28" s="25">
        <v>354866</v>
      </c>
      <c r="BE28" s="25" t="s">
        <v>227</v>
      </c>
      <c r="BF28" s="25" t="s">
        <v>228</v>
      </c>
      <c r="BG28" s="26">
        <v>42936</v>
      </c>
      <c r="BH28" s="26" t="s">
        <v>55</v>
      </c>
      <c r="BI28" s="26" t="s">
        <v>55</v>
      </c>
      <c r="BJ28" s="26" t="s">
        <v>55</v>
      </c>
      <c r="BK28" s="26">
        <v>42936</v>
      </c>
      <c r="BL28" s="26">
        <v>43021</v>
      </c>
      <c r="BM28" s="26" t="s">
        <v>55</v>
      </c>
      <c r="BN28" s="26" t="s">
        <v>55</v>
      </c>
      <c r="BO28" s="26" t="s">
        <v>55</v>
      </c>
      <c r="BP28" s="26">
        <v>43021</v>
      </c>
      <c r="BQ28" s="27">
        <v>42814</v>
      </c>
      <c r="BR28" s="28">
        <f t="shared" si="0"/>
        <v>6.9</v>
      </c>
      <c r="BS28" s="21" t="s">
        <v>1582</v>
      </c>
      <c r="BT28" s="25" t="str">
        <f>INDEX(Countries[Country Name],MATCH(FR_tracker_table[[#This Row],[Country ID]],Countries[Country ID],0))</f>
        <v>Bangladesh</v>
      </c>
      <c r="BU28" s="25" t="str">
        <f>INDEX(Countries[Global Fund Region],MATCH(FR_tracker_table[[#This Row],[Country ID]],Countries[Country ID],0))</f>
        <v>HI Asia</v>
      </c>
      <c r="BV28" s="25" t="str">
        <f>INDEX(Countries[Portfolio Categorisation],MATCH(FR_tracker_table[[#This Row],[Country ID]],Countries[Country ID],0))</f>
        <v>High Impact</v>
      </c>
      <c r="BW2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9" spans="1:75" ht="15" customHeight="1" x14ac:dyDescent="0.25">
      <c r="A29" s="25" t="s">
        <v>503</v>
      </c>
      <c r="B29" s="25" t="s">
        <v>504</v>
      </c>
      <c r="C29" s="25" t="s">
        <v>55</v>
      </c>
      <c r="D29" s="25" t="s">
        <v>55</v>
      </c>
      <c r="E29" s="25" t="s">
        <v>55</v>
      </c>
      <c r="F29" s="25" t="s">
        <v>505</v>
      </c>
      <c r="G29" s="25" t="s">
        <v>70</v>
      </c>
      <c r="H29" s="25" t="s">
        <v>70</v>
      </c>
      <c r="I29" s="25" t="s">
        <v>83</v>
      </c>
      <c r="J29" s="25" t="s">
        <v>385</v>
      </c>
      <c r="K29" s="25" t="s">
        <v>58</v>
      </c>
      <c r="L29" s="25" t="s">
        <v>498</v>
      </c>
      <c r="M29" s="25" t="s">
        <v>499</v>
      </c>
      <c r="N29" s="25" t="s">
        <v>388</v>
      </c>
      <c r="O29" s="25" t="s">
        <v>59</v>
      </c>
      <c r="P29" s="27">
        <v>42804</v>
      </c>
      <c r="Q29" s="25">
        <v>8631170.7963064946</v>
      </c>
      <c r="R29" s="25">
        <v>8039655.1432060599</v>
      </c>
      <c r="S29" s="25">
        <v>10129174.350325637</v>
      </c>
      <c r="T29" s="25">
        <v>26800000.289838191</v>
      </c>
      <c r="U29" s="25">
        <v>0</v>
      </c>
      <c r="V29" s="25" t="s">
        <v>506</v>
      </c>
      <c r="W29" s="25" t="s">
        <v>507</v>
      </c>
      <c r="X29" s="25" t="s">
        <v>55</v>
      </c>
      <c r="Y29" s="25" t="s">
        <v>55</v>
      </c>
      <c r="Z29" s="25" t="s">
        <v>55</v>
      </c>
      <c r="AA29" s="25" t="s">
        <v>422</v>
      </c>
      <c r="AB29" s="25" t="s">
        <v>391</v>
      </c>
      <c r="AC29" s="25" t="s">
        <v>391</v>
      </c>
      <c r="AD29" s="25" t="s">
        <v>391</v>
      </c>
      <c r="AE29" s="25" t="s">
        <v>395</v>
      </c>
      <c r="AF29" s="25" t="s">
        <v>391</v>
      </c>
      <c r="AG29" s="25" t="s">
        <v>391</v>
      </c>
      <c r="AH29" s="25" t="s">
        <v>60</v>
      </c>
      <c r="AI29" s="25">
        <v>26800000</v>
      </c>
      <c r="AJ29" s="25">
        <v>0</v>
      </c>
      <c r="AK29" s="25">
        <v>2099616</v>
      </c>
      <c r="AL29" s="25">
        <v>30000000</v>
      </c>
      <c r="AM29" s="25">
        <v>26800000</v>
      </c>
      <c r="AN29" s="25" t="s">
        <v>504</v>
      </c>
      <c r="AO29" s="25" t="s">
        <v>62</v>
      </c>
      <c r="AP29" s="25" t="s">
        <v>55</v>
      </c>
      <c r="AQ29" s="25" t="s">
        <v>84</v>
      </c>
      <c r="AR29" s="25" t="s">
        <v>64</v>
      </c>
      <c r="AS29" s="25" t="s">
        <v>65</v>
      </c>
      <c r="AT29" s="25">
        <v>1.1222085063404781</v>
      </c>
      <c r="AU29" s="25">
        <v>30000000</v>
      </c>
      <c r="AV29" s="25">
        <v>26800000</v>
      </c>
      <c r="AW29" s="25">
        <v>8631170.7963064946</v>
      </c>
      <c r="AX29" s="25">
        <v>8039655.1432060599</v>
      </c>
      <c r="AY29" s="25">
        <v>10129174.350325637</v>
      </c>
      <c r="AZ29" s="25">
        <v>26800000.289838191</v>
      </c>
      <c r="BA29" s="25">
        <v>0</v>
      </c>
      <c r="BB29" s="25">
        <v>26800000</v>
      </c>
      <c r="BC29" s="25">
        <v>0</v>
      </c>
      <c r="BD29" s="25">
        <v>2099616</v>
      </c>
      <c r="BE29" s="25" t="s">
        <v>227</v>
      </c>
      <c r="BF29" s="25" t="s">
        <v>228</v>
      </c>
      <c r="BG29" s="26">
        <v>42936</v>
      </c>
      <c r="BH29" s="26" t="s">
        <v>55</v>
      </c>
      <c r="BI29" s="26" t="s">
        <v>55</v>
      </c>
      <c r="BJ29" s="26" t="s">
        <v>55</v>
      </c>
      <c r="BK29" s="26">
        <v>42936</v>
      </c>
      <c r="BL29" s="26">
        <v>43021</v>
      </c>
      <c r="BM29" s="26" t="s">
        <v>55</v>
      </c>
      <c r="BN29" s="26" t="s">
        <v>55</v>
      </c>
      <c r="BO29" s="26" t="s">
        <v>55</v>
      </c>
      <c r="BP29" s="26">
        <v>43021</v>
      </c>
      <c r="BQ29" s="27">
        <v>42814</v>
      </c>
      <c r="BR29" s="28">
        <f t="shared" si="0"/>
        <v>6.9</v>
      </c>
      <c r="BS29" s="21" t="s">
        <v>1582</v>
      </c>
      <c r="BT29" s="25" t="str">
        <f>INDEX(Countries[Country Name],MATCH(FR_tracker_table[[#This Row],[Country ID]],Countries[Country ID],0))</f>
        <v>Bangladesh</v>
      </c>
      <c r="BU29" s="25" t="str">
        <f>INDEX(Countries[Global Fund Region],MATCH(FR_tracker_table[[#This Row],[Country ID]],Countries[Country ID],0))</f>
        <v>HI Asia</v>
      </c>
      <c r="BV29" s="25" t="str">
        <f>INDEX(Countries[Portfolio Categorisation],MATCH(FR_tracker_table[[#This Row],[Country ID]],Countries[Country ID],0))</f>
        <v>High Impact</v>
      </c>
      <c r="BW2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30" spans="1:75" ht="15" customHeight="1" x14ac:dyDescent="0.25">
      <c r="A30" s="25" t="s">
        <v>508</v>
      </c>
      <c r="B30" s="25" t="s">
        <v>509</v>
      </c>
      <c r="C30" s="25" t="s">
        <v>55</v>
      </c>
      <c r="D30" s="25" t="s">
        <v>55</v>
      </c>
      <c r="E30" s="25" t="s">
        <v>55</v>
      </c>
      <c r="F30" s="25" t="s">
        <v>510</v>
      </c>
      <c r="G30" s="25" t="s">
        <v>67</v>
      </c>
      <c r="H30" s="25" t="s">
        <v>67</v>
      </c>
      <c r="I30" s="25" t="s">
        <v>83</v>
      </c>
      <c r="J30" s="25" t="s">
        <v>385</v>
      </c>
      <c r="K30" s="25" t="s">
        <v>58</v>
      </c>
      <c r="L30" s="25" t="s">
        <v>498</v>
      </c>
      <c r="M30" s="25" t="s">
        <v>499</v>
      </c>
      <c r="N30" s="25" t="s">
        <v>388</v>
      </c>
      <c r="O30" s="25" t="s">
        <v>59</v>
      </c>
      <c r="P30" s="27">
        <v>42804</v>
      </c>
      <c r="Q30" s="25">
        <v>30674858.757435828</v>
      </c>
      <c r="R30" s="25">
        <v>32539063.421998046</v>
      </c>
      <c r="S30" s="25">
        <v>34721741.090968452</v>
      </c>
      <c r="T30" s="25">
        <v>97935663.270402327</v>
      </c>
      <c r="U30" s="25">
        <v>0</v>
      </c>
      <c r="V30" s="25" t="s">
        <v>511</v>
      </c>
      <c r="W30" s="25" t="s">
        <v>507</v>
      </c>
      <c r="X30" s="25" t="s">
        <v>55</v>
      </c>
      <c r="Y30" s="25" t="s">
        <v>55</v>
      </c>
      <c r="Z30" s="25" t="s">
        <v>55</v>
      </c>
      <c r="AA30" s="25" t="s">
        <v>401</v>
      </c>
      <c r="AB30" s="25" t="s">
        <v>391</v>
      </c>
      <c r="AC30" s="25" t="s">
        <v>391</v>
      </c>
      <c r="AD30" s="25" t="s">
        <v>391</v>
      </c>
      <c r="AE30" s="25" t="s">
        <v>395</v>
      </c>
      <c r="AF30" s="25" t="s">
        <v>391</v>
      </c>
      <c r="AG30" s="25" t="s">
        <v>391</v>
      </c>
      <c r="AH30" s="25" t="s">
        <v>60</v>
      </c>
      <c r="AI30" s="25">
        <v>97935663</v>
      </c>
      <c r="AJ30" s="25">
        <v>0</v>
      </c>
      <c r="AK30" s="25">
        <v>3941646</v>
      </c>
      <c r="AL30" s="25">
        <v>97935663</v>
      </c>
      <c r="AM30" s="25">
        <v>97935663</v>
      </c>
      <c r="AN30" s="25" t="s">
        <v>509</v>
      </c>
      <c r="AO30" s="25" t="s">
        <v>62</v>
      </c>
      <c r="AP30" s="25" t="s">
        <v>55</v>
      </c>
      <c r="AQ30" s="25" t="s">
        <v>84</v>
      </c>
      <c r="AR30" s="25" t="s">
        <v>64</v>
      </c>
      <c r="AS30" s="25" t="s">
        <v>65</v>
      </c>
      <c r="AT30" s="25">
        <v>1.1222085063404781</v>
      </c>
      <c r="AU30" s="25">
        <v>97935663</v>
      </c>
      <c r="AV30" s="25">
        <v>97935663</v>
      </c>
      <c r="AW30" s="25">
        <v>30674858.757435828</v>
      </c>
      <c r="AX30" s="25">
        <v>32539063.421998046</v>
      </c>
      <c r="AY30" s="25">
        <v>34721741.090968452</v>
      </c>
      <c r="AZ30" s="25">
        <v>97935663.270402327</v>
      </c>
      <c r="BA30" s="25">
        <v>0</v>
      </c>
      <c r="BB30" s="25">
        <v>97935663</v>
      </c>
      <c r="BC30" s="25">
        <v>0</v>
      </c>
      <c r="BD30" s="25">
        <v>3941646</v>
      </c>
      <c r="BE30" s="25" t="s">
        <v>227</v>
      </c>
      <c r="BF30" s="25" t="s">
        <v>228</v>
      </c>
      <c r="BG30" s="26">
        <v>42936</v>
      </c>
      <c r="BH30" s="26" t="s">
        <v>55</v>
      </c>
      <c r="BI30" s="26" t="s">
        <v>55</v>
      </c>
      <c r="BJ30" s="26" t="s">
        <v>55</v>
      </c>
      <c r="BK30" s="26">
        <v>42936</v>
      </c>
      <c r="BL30" s="26">
        <v>43021</v>
      </c>
      <c r="BM30" s="26" t="s">
        <v>55</v>
      </c>
      <c r="BN30" s="26" t="s">
        <v>55</v>
      </c>
      <c r="BO30" s="26" t="s">
        <v>55</v>
      </c>
      <c r="BP30" s="26">
        <v>43021</v>
      </c>
      <c r="BQ30" s="27">
        <v>42814</v>
      </c>
      <c r="BR30" s="28">
        <f t="shared" si="0"/>
        <v>6.9</v>
      </c>
      <c r="BS30" s="21" t="s">
        <v>1582</v>
      </c>
      <c r="BT30" s="25" t="str">
        <f>INDEX(Countries[Country Name],MATCH(FR_tracker_table[[#This Row],[Country ID]],Countries[Country ID],0))</f>
        <v>Bangladesh</v>
      </c>
      <c r="BU30" s="25" t="str">
        <f>INDEX(Countries[Global Fund Region],MATCH(FR_tracker_table[[#This Row],[Country ID]],Countries[Country ID],0))</f>
        <v>HI Asia</v>
      </c>
      <c r="BV30" s="25" t="str">
        <f>INDEX(Countries[Portfolio Categorisation],MATCH(FR_tracker_table[[#This Row],[Country ID]],Countries[Country ID],0))</f>
        <v>High Impact</v>
      </c>
      <c r="BW3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31" spans="1:75" ht="15" customHeight="1" x14ac:dyDescent="0.25">
      <c r="A31" s="25" t="s">
        <v>512</v>
      </c>
      <c r="B31" s="25" t="s">
        <v>513</v>
      </c>
      <c r="C31" s="25" t="s">
        <v>55</v>
      </c>
      <c r="D31" s="25" t="s">
        <v>55</v>
      </c>
      <c r="E31" s="25" t="s">
        <v>55</v>
      </c>
      <c r="F31" s="25" t="s">
        <v>514</v>
      </c>
      <c r="G31" s="25" t="s">
        <v>56</v>
      </c>
      <c r="H31" s="25" t="s">
        <v>56</v>
      </c>
      <c r="I31" s="25" t="s">
        <v>57</v>
      </c>
      <c r="J31" s="25" t="s">
        <v>385</v>
      </c>
      <c r="K31" s="25" t="s">
        <v>58</v>
      </c>
      <c r="L31" s="25" t="s">
        <v>498</v>
      </c>
      <c r="M31" s="25" t="s">
        <v>428</v>
      </c>
      <c r="N31" s="25" t="s">
        <v>388</v>
      </c>
      <c r="O31" s="25" t="s">
        <v>80</v>
      </c>
      <c r="P31" s="27">
        <v>43137</v>
      </c>
      <c r="Q31" s="25">
        <v>0</v>
      </c>
      <c r="R31" s="25">
        <v>0</v>
      </c>
      <c r="S31" s="25">
        <v>0</v>
      </c>
      <c r="T31" s="25">
        <v>9162511</v>
      </c>
      <c r="U31" s="25">
        <v>0</v>
      </c>
      <c r="V31" s="25" t="s">
        <v>1414</v>
      </c>
      <c r="W31" s="25" t="s">
        <v>55</v>
      </c>
      <c r="X31" s="25" t="s">
        <v>55</v>
      </c>
      <c r="Y31" s="25" t="s">
        <v>55</v>
      </c>
      <c r="Z31" s="25" t="s">
        <v>55</v>
      </c>
      <c r="AA31" s="25" t="s">
        <v>390</v>
      </c>
      <c r="AB31" s="25" t="s">
        <v>391</v>
      </c>
      <c r="AC31" s="25" t="s">
        <v>391</v>
      </c>
      <c r="AD31" s="25" t="s">
        <v>391</v>
      </c>
      <c r="AE31" s="25" t="s">
        <v>55</v>
      </c>
      <c r="AF31" s="25" t="s">
        <v>391</v>
      </c>
      <c r="AG31" s="25" t="s">
        <v>391</v>
      </c>
      <c r="AH31" s="25" t="s">
        <v>60</v>
      </c>
      <c r="AI31" s="25">
        <v>9162511</v>
      </c>
      <c r="AJ31" s="25">
        <v>0</v>
      </c>
      <c r="AK31" s="25">
        <v>0</v>
      </c>
      <c r="AL31" s="25">
        <v>7862511</v>
      </c>
      <c r="AM31" s="25">
        <v>9162511</v>
      </c>
      <c r="AN31" s="25" t="s">
        <v>513</v>
      </c>
      <c r="AO31" s="25" t="s">
        <v>62</v>
      </c>
      <c r="AP31" s="25" t="s">
        <v>55</v>
      </c>
      <c r="AQ31" s="25" t="s">
        <v>85</v>
      </c>
      <c r="AR31" s="25" t="s">
        <v>64</v>
      </c>
      <c r="AS31" s="25" t="s">
        <v>65</v>
      </c>
      <c r="AT31" s="25">
        <v>1.1222085063404781</v>
      </c>
      <c r="AU31" s="25">
        <v>7862511</v>
      </c>
      <c r="AV31" s="25">
        <v>9162511</v>
      </c>
      <c r="AW31" s="25">
        <v>0</v>
      </c>
      <c r="AX31" s="25">
        <v>0</v>
      </c>
      <c r="AY31" s="25">
        <v>0</v>
      </c>
      <c r="AZ31" s="25">
        <v>9162511</v>
      </c>
      <c r="BA31" s="25">
        <v>0</v>
      </c>
      <c r="BB31" s="25">
        <v>9162511</v>
      </c>
      <c r="BC31" s="25">
        <v>0</v>
      </c>
      <c r="BD31" s="25">
        <v>0</v>
      </c>
      <c r="BE31" s="25" t="s">
        <v>212</v>
      </c>
      <c r="BF31" s="25" t="s">
        <v>213</v>
      </c>
      <c r="BG31" s="26">
        <v>43390</v>
      </c>
      <c r="BH31" s="26" t="s">
        <v>55</v>
      </c>
      <c r="BI31" s="26" t="s">
        <v>55</v>
      </c>
      <c r="BJ31" s="26" t="s">
        <v>55</v>
      </c>
      <c r="BK31" s="26">
        <v>43390</v>
      </c>
      <c r="BL31" s="26">
        <v>43416</v>
      </c>
      <c r="BM31" s="26" t="s">
        <v>55</v>
      </c>
      <c r="BN31" s="26" t="s">
        <v>55</v>
      </c>
      <c r="BO31" s="26" t="s">
        <v>55</v>
      </c>
      <c r="BP31" s="26">
        <v>43416</v>
      </c>
      <c r="BQ31" s="27">
        <v>43138</v>
      </c>
      <c r="BR31" s="28">
        <f t="shared" si="0"/>
        <v>9.2666666666666675</v>
      </c>
      <c r="BS31" s="21" t="s">
        <v>1585</v>
      </c>
      <c r="BT31" s="25" t="str">
        <f>INDEX(Countries[Country Name],MATCH(FR_tracker_table[[#This Row],[Country ID]],Countries[Country ID],0))</f>
        <v>Belarus</v>
      </c>
      <c r="BU31" s="25" t="str">
        <f>INDEX(Countries[Global Fund Region],MATCH(FR_tracker_table[[#This Row],[Country ID]],Countries[Country ID],0))</f>
        <v>EECA</v>
      </c>
      <c r="BV31" s="25" t="str">
        <f>INDEX(Countries[Portfolio Categorisation],MATCH(FR_tracker_table[[#This Row],[Country ID]],Countries[Country ID],0))</f>
        <v>Focused</v>
      </c>
      <c r="BW3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32" spans="1:75" ht="15" customHeight="1" x14ac:dyDescent="0.25">
      <c r="A32" s="25" t="s">
        <v>515</v>
      </c>
      <c r="B32" s="25" t="s">
        <v>516</v>
      </c>
      <c r="C32" s="25" t="s">
        <v>55</v>
      </c>
      <c r="D32" s="25" t="s">
        <v>55</v>
      </c>
      <c r="E32" s="25" t="s">
        <v>55</v>
      </c>
      <c r="F32" s="25" t="s">
        <v>517</v>
      </c>
      <c r="G32" s="25" t="s">
        <v>67</v>
      </c>
      <c r="H32" s="25" t="s">
        <v>67</v>
      </c>
      <c r="I32" s="25" t="s">
        <v>57</v>
      </c>
      <c r="J32" s="25" t="s">
        <v>385</v>
      </c>
      <c r="K32" s="25" t="s">
        <v>58</v>
      </c>
      <c r="L32" s="25" t="s">
        <v>498</v>
      </c>
      <c r="M32" s="25" t="s">
        <v>428</v>
      </c>
      <c r="N32" s="25" t="s">
        <v>388</v>
      </c>
      <c r="O32" s="25" t="s">
        <v>80</v>
      </c>
      <c r="P32" s="27">
        <v>43137</v>
      </c>
      <c r="Q32" s="25">
        <v>0</v>
      </c>
      <c r="R32" s="25">
        <v>0</v>
      </c>
      <c r="S32" s="25">
        <v>0</v>
      </c>
      <c r="T32" s="25">
        <v>6677941</v>
      </c>
      <c r="U32" s="25">
        <v>0</v>
      </c>
      <c r="V32" s="25" t="s">
        <v>1414</v>
      </c>
      <c r="W32" s="25" t="s">
        <v>55</v>
      </c>
      <c r="X32" s="25" t="s">
        <v>55</v>
      </c>
      <c r="Y32" s="25" t="s">
        <v>55</v>
      </c>
      <c r="Z32" s="25" t="s">
        <v>55</v>
      </c>
      <c r="AA32" s="25" t="s">
        <v>390</v>
      </c>
      <c r="AB32" s="25" t="s">
        <v>55</v>
      </c>
      <c r="AC32" s="25" t="s">
        <v>391</v>
      </c>
      <c r="AD32" s="25" t="s">
        <v>391</v>
      </c>
      <c r="AE32" s="25" t="s">
        <v>55</v>
      </c>
      <c r="AF32" s="25" t="s">
        <v>391</v>
      </c>
      <c r="AG32" s="25" t="s">
        <v>391</v>
      </c>
      <c r="AH32" s="25" t="s">
        <v>60</v>
      </c>
      <c r="AI32" s="25">
        <v>6677941</v>
      </c>
      <c r="AJ32" s="25">
        <v>0</v>
      </c>
      <c r="AK32" s="25">
        <v>0</v>
      </c>
      <c r="AL32" s="25">
        <v>7977941</v>
      </c>
      <c r="AM32" s="25">
        <v>6677941</v>
      </c>
      <c r="AN32" s="25" t="s">
        <v>516</v>
      </c>
      <c r="AO32" s="25" t="s">
        <v>62</v>
      </c>
      <c r="AP32" s="25" t="s">
        <v>55</v>
      </c>
      <c r="AQ32" s="25" t="s">
        <v>85</v>
      </c>
      <c r="AR32" s="25" t="s">
        <v>64</v>
      </c>
      <c r="AS32" s="25" t="s">
        <v>65</v>
      </c>
      <c r="AT32" s="25">
        <v>1.1222085063404781</v>
      </c>
      <c r="AU32" s="25">
        <v>7977941</v>
      </c>
      <c r="AV32" s="25">
        <v>6677941</v>
      </c>
      <c r="AW32" s="25">
        <v>0</v>
      </c>
      <c r="AX32" s="25">
        <v>0</v>
      </c>
      <c r="AY32" s="25">
        <v>0</v>
      </c>
      <c r="AZ32" s="25">
        <v>6677941</v>
      </c>
      <c r="BA32" s="25">
        <v>0</v>
      </c>
      <c r="BB32" s="25">
        <v>6677941</v>
      </c>
      <c r="BC32" s="25">
        <v>0</v>
      </c>
      <c r="BD32" s="25">
        <v>0</v>
      </c>
      <c r="BE32" s="25" t="s">
        <v>212</v>
      </c>
      <c r="BF32" s="25" t="s">
        <v>213</v>
      </c>
      <c r="BG32" s="26" t="s">
        <v>55</v>
      </c>
      <c r="BH32" s="26">
        <v>43390</v>
      </c>
      <c r="BI32" s="26" t="s">
        <v>55</v>
      </c>
      <c r="BJ32" s="26" t="s">
        <v>55</v>
      </c>
      <c r="BK32" s="26">
        <v>43390</v>
      </c>
      <c r="BL32" s="26" t="s">
        <v>55</v>
      </c>
      <c r="BM32" s="26">
        <v>43416</v>
      </c>
      <c r="BN32" s="26" t="s">
        <v>55</v>
      </c>
      <c r="BO32" s="26" t="s">
        <v>55</v>
      </c>
      <c r="BP32" s="26">
        <v>43416</v>
      </c>
      <c r="BQ32" s="27">
        <v>43138</v>
      </c>
      <c r="BR32" s="28">
        <f t="shared" si="0"/>
        <v>9.2666666666666675</v>
      </c>
      <c r="BS32" s="21" t="s">
        <v>1585</v>
      </c>
      <c r="BT32" s="25" t="str">
        <f>INDEX(Countries[Country Name],MATCH(FR_tracker_table[[#This Row],[Country ID]],Countries[Country ID],0))</f>
        <v>Belarus</v>
      </c>
      <c r="BU32" s="25" t="str">
        <f>INDEX(Countries[Global Fund Region],MATCH(FR_tracker_table[[#This Row],[Country ID]],Countries[Country ID],0))</f>
        <v>EECA</v>
      </c>
      <c r="BV32" s="25" t="str">
        <f>INDEX(Countries[Portfolio Categorisation],MATCH(FR_tracker_table[[#This Row],[Country ID]],Countries[Country ID],0))</f>
        <v>Focused</v>
      </c>
      <c r="BW3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33" spans="1:75" ht="15" customHeight="1" x14ac:dyDescent="0.25">
      <c r="A33" s="25" t="s">
        <v>518</v>
      </c>
      <c r="B33" s="25" t="s">
        <v>519</v>
      </c>
      <c r="C33" s="25" t="s">
        <v>520</v>
      </c>
      <c r="D33" s="25" t="s">
        <v>55</v>
      </c>
      <c r="E33" s="25" t="s">
        <v>55</v>
      </c>
      <c r="F33" s="25" t="s">
        <v>521</v>
      </c>
      <c r="G33" s="25" t="s">
        <v>407</v>
      </c>
      <c r="H33" s="25" t="s">
        <v>75</v>
      </c>
      <c r="I33" s="25" t="s">
        <v>71</v>
      </c>
      <c r="J33" s="25" t="s">
        <v>385</v>
      </c>
      <c r="K33" s="25" t="s">
        <v>58</v>
      </c>
      <c r="L33" s="25" t="s">
        <v>1409</v>
      </c>
      <c r="M33" s="25" t="s">
        <v>499</v>
      </c>
      <c r="N33" s="25" t="s">
        <v>388</v>
      </c>
      <c r="O33" s="25" t="s">
        <v>72</v>
      </c>
      <c r="P33" s="27">
        <v>43221</v>
      </c>
      <c r="Q33" s="25">
        <v>733251</v>
      </c>
      <c r="R33" s="25">
        <v>644497</v>
      </c>
      <c r="S33" s="25">
        <v>538530</v>
      </c>
      <c r="T33" s="25">
        <v>1916278</v>
      </c>
      <c r="U33" s="25">
        <v>0</v>
      </c>
      <c r="V33" s="25" t="s">
        <v>1269</v>
      </c>
      <c r="W33" s="25" t="s">
        <v>55</v>
      </c>
      <c r="X33" s="25" t="s">
        <v>55</v>
      </c>
      <c r="Y33" s="25" t="s">
        <v>55</v>
      </c>
      <c r="Z33" s="25" t="s">
        <v>55</v>
      </c>
      <c r="AA33" s="25" t="s">
        <v>422</v>
      </c>
      <c r="AB33" s="25" t="s">
        <v>55</v>
      </c>
      <c r="AC33" s="25" t="s">
        <v>55</v>
      </c>
      <c r="AD33" s="25" t="s">
        <v>55</v>
      </c>
      <c r="AE33" s="25" t="s">
        <v>55</v>
      </c>
      <c r="AF33" s="25" t="s">
        <v>55</v>
      </c>
      <c r="AG33" s="25" t="s">
        <v>55</v>
      </c>
      <c r="AH33" s="25" t="s">
        <v>60</v>
      </c>
      <c r="AI33" s="25">
        <v>1916278</v>
      </c>
      <c r="AJ33" s="25">
        <v>0</v>
      </c>
      <c r="AK33" s="25">
        <v>50000</v>
      </c>
      <c r="AL33" s="25">
        <v>1916278</v>
      </c>
      <c r="AM33" s="25">
        <v>1916278</v>
      </c>
      <c r="AN33" s="25" t="s">
        <v>522</v>
      </c>
      <c r="AO33" s="25" t="s">
        <v>62</v>
      </c>
      <c r="AP33" s="25" t="s">
        <v>55</v>
      </c>
      <c r="AQ33" s="25" t="s">
        <v>86</v>
      </c>
      <c r="AR33" s="25" t="s">
        <v>64</v>
      </c>
      <c r="AS33" s="25" t="s">
        <v>65</v>
      </c>
      <c r="AT33" s="25">
        <v>1.1222085063404781</v>
      </c>
      <c r="AU33" s="25">
        <v>1916278</v>
      </c>
      <c r="AV33" s="25">
        <v>1916278</v>
      </c>
      <c r="AW33" s="25">
        <v>733251</v>
      </c>
      <c r="AX33" s="25">
        <v>644497</v>
      </c>
      <c r="AY33" s="25">
        <v>538530</v>
      </c>
      <c r="AZ33" s="25">
        <v>1916278</v>
      </c>
      <c r="BA33" s="25">
        <v>0</v>
      </c>
      <c r="BB33" s="25">
        <v>1916278</v>
      </c>
      <c r="BC33" s="25">
        <v>0</v>
      </c>
      <c r="BD33" s="25">
        <v>50000</v>
      </c>
      <c r="BE33" s="25" t="s">
        <v>232</v>
      </c>
      <c r="BF33" s="25" t="s">
        <v>213</v>
      </c>
      <c r="BG33" s="26">
        <v>43390</v>
      </c>
      <c r="BH33" s="26" t="s">
        <v>55</v>
      </c>
      <c r="BI33" s="26" t="s">
        <v>55</v>
      </c>
      <c r="BJ33" s="26" t="s">
        <v>55</v>
      </c>
      <c r="BK33" s="26">
        <v>43390</v>
      </c>
      <c r="BL33" s="26">
        <v>43416</v>
      </c>
      <c r="BM33" s="26" t="s">
        <v>55</v>
      </c>
      <c r="BN33" s="26" t="s">
        <v>55</v>
      </c>
      <c r="BO33" s="26" t="s">
        <v>55</v>
      </c>
      <c r="BP33" s="26">
        <v>43416</v>
      </c>
      <c r="BQ33" s="27">
        <v>43220</v>
      </c>
      <c r="BR33" s="28">
        <f t="shared" si="0"/>
        <v>6.5333333333333332</v>
      </c>
      <c r="BS33" s="21" t="s">
        <v>1586</v>
      </c>
      <c r="BT33" s="25" t="str">
        <f>INDEX(Countries[Country Name],MATCH(FR_tracker_table[[#This Row],[Country ID]],Countries[Country ID],0))</f>
        <v>Belize</v>
      </c>
      <c r="BU33" s="25" t="str">
        <f>INDEX(Countries[Global Fund Region],MATCH(FR_tracker_table[[#This Row],[Country ID]],Countries[Country ID],0))</f>
        <v>LAC</v>
      </c>
      <c r="BV33" s="25" t="str">
        <f>INDEX(Countries[Portfolio Categorisation],MATCH(FR_tracker_table[[#This Row],[Country ID]],Countries[Country ID],0))</f>
        <v>Focused</v>
      </c>
      <c r="BW3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34" spans="1:75" ht="15" customHeight="1" x14ac:dyDescent="0.25">
      <c r="A34" s="25" t="s">
        <v>523</v>
      </c>
      <c r="B34" s="25" t="s">
        <v>524</v>
      </c>
      <c r="C34" s="25" t="s">
        <v>55</v>
      </c>
      <c r="D34" s="25" t="s">
        <v>55</v>
      </c>
      <c r="E34" s="25" t="s">
        <v>55</v>
      </c>
      <c r="F34" s="25" t="s">
        <v>525</v>
      </c>
      <c r="G34" s="25" t="s">
        <v>56</v>
      </c>
      <c r="H34" s="25" t="s">
        <v>56</v>
      </c>
      <c r="I34" s="25" t="s">
        <v>57</v>
      </c>
      <c r="J34" s="25" t="s">
        <v>385</v>
      </c>
      <c r="K34" s="25" t="s">
        <v>58</v>
      </c>
      <c r="L34" s="25" t="s">
        <v>386</v>
      </c>
      <c r="M34" s="25" t="s">
        <v>408</v>
      </c>
      <c r="N34" s="25" t="s">
        <v>526</v>
      </c>
      <c r="O34" s="25" t="s">
        <v>80</v>
      </c>
      <c r="P34" s="27">
        <v>43138</v>
      </c>
      <c r="Q34" s="25">
        <v>0</v>
      </c>
      <c r="R34" s="25">
        <v>0</v>
      </c>
      <c r="S34" s="25">
        <v>0</v>
      </c>
      <c r="T34" s="25">
        <v>9175449</v>
      </c>
      <c r="U34" s="25">
        <v>0</v>
      </c>
      <c r="V34" s="25" t="s">
        <v>1387</v>
      </c>
      <c r="W34" s="25" t="s">
        <v>55</v>
      </c>
      <c r="X34" s="25" t="s">
        <v>55</v>
      </c>
      <c r="Y34" s="25" t="s">
        <v>55</v>
      </c>
      <c r="Z34" s="25" t="s">
        <v>55</v>
      </c>
      <c r="AA34" s="25" t="s">
        <v>390</v>
      </c>
      <c r="AB34" s="25" t="s">
        <v>55</v>
      </c>
      <c r="AC34" s="25" t="s">
        <v>55</v>
      </c>
      <c r="AD34" s="25" t="s">
        <v>391</v>
      </c>
      <c r="AE34" s="25" t="s">
        <v>55</v>
      </c>
      <c r="AF34" s="25" t="s">
        <v>391</v>
      </c>
      <c r="AG34" s="25" t="s">
        <v>391</v>
      </c>
      <c r="AH34" s="25" t="s">
        <v>60</v>
      </c>
      <c r="AI34" s="25">
        <v>9175449</v>
      </c>
      <c r="AJ34" s="25">
        <v>0</v>
      </c>
      <c r="AK34" s="25">
        <v>0</v>
      </c>
      <c r="AL34" s="25">
        <v>9175449</v>
      </c>
      <c r="AM34" s="25">
        <v>9175449</v>
      </c>
      <c r="AN34" s="25" t="s">
        <v>524</v>
      </c>
      <c r="AO34" s="25" t="s">
        <v>62</v>
      </c>
      <c r="AP34" s="25" t="s">
        <v>55</v>
      </c>
      <c r="AQ34" s="25" t="s">
        <v>90</v>
      </c>
      <c r="AR34" s="25" t="s">
        <v>64</v>
      </c>
      <c r="AS34" s="25" t="s">
        <v>65</v>
      </c>
      <c r="AT34" s="25">
        <v>1.1222085063404781</v>
      </c>
      <c r="AU34" s="25">
        <v>9175449</v>
      </c>
      <c r="AV34" s="25">
        <v>9175449</v>
      </c>
      <c r="AW34" s="25">
        <v>0</v>
      </c>
      <c r="AX34" s="25">
        <v>0</v>
      </c>
      <c r="AY34" s="25">
        <v>0</v>
      </c>
      <c r="AZ34" s="25">
        <v>9175449</v>
      </c>
      <c r="BA34" s="25">
        <v>0</v>
      </c>
      <c r="BB34" s="25">
        <v>9175449</v>
      </c>
      <c r="BC34" s="25">
        <v>0</v>
      </c>
      <c r="BD34" s="25">
        <v>0</v>
      </c>
      <c r="BE34" s="25" t="s">
        <v>232</v>
      </c>
      <c r="BF34" s="25" t="s">
        <v>213</v>
      </c>
      <c r="BG34" s="26">
        <v>43390</v>
      </c>
      <c r="BH34" s="26" t="s">
        <v>55</v>
      </c>
      <c r="BI34" s="26" t="s">
        <v>55</v>
      </c>
      <c r="BJ34" s="26" t="s">
        <v>55</v>
      </c>
      <c r="BK34" s="26">
        <v>43390</v>
      </c>
      <c r="BL34" s="26">
        <v>43416</v>
      </c>
      <c r="BM34" s="26" t="s">
        <v>55</v>
      </c>
      <c r="BN34" s="26" t="s">
        <v>55</v>
      </c>
      <c r="BO34" s="26" t="s">
        <v>55</v>
      </c>
      <c r="BP34" s="26">
        <v>43416</v>
      </c>
      <c r="BQ34" s="27">
        <v>43138</v>
      </c>
      <c r="BR34" s="28">
        <f t="shared" si="0"/>
        <v>9.2666666666666675</v>
      </c>
      <c r="BS34" s="21" t="s">
        <v>1585</v>
      </c>
      <c r="BT34" s="25" t="str">
        <f>INDEX(Countries[Country Name],MATCH(FR_tracker_table[[#This Row],[Country ID]],Countries[Country ID],0))</f>
        <v>Bolivia (Plurinational State)</v>
      </c>
      <c r="BU34" s="25" t="str">
        <f>INDEX(Countries[Global Fund Region],MATCH(FR_tracker_table[[#This Row],[Country ID]],Countries[Country ID],0))</f>
        <v>LAC</v>
      </c>
      <c r="BV34" s="25" t="str">
        <f>INDEX(Countries[Portfolio Categorisation],MATCH(FR_tracker_table[[#This Row],[Country ID]],Countries[Country ID],0))</f>
        <v>Focused</v>
      </c>
      <c r="BW3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35" spans="1:75" ht="15" customHeight="1" x14ac:dyDescent="0.25">
      <c r="A35" s="25" t="s">
        <v>527</v>
      </c>
      <c r="B35" s="25" t="s">
        <v>528</v>
      </c>
      <c r="C35" s="25" t="s">
        <v>55</v>
      </c>
      <c r="D35" s="25" t="s">
        <v>55</v>
      </c>
      <c r="E35" s="25" t="s">
        <v>55</v>
      </c>
      <c r="F35" s="25" t="s">
        <v>529</v>
      </c>
      <c r="G35" s="25" t="s">
        <v>70</v>
      </c>
      <c r="H35" s="25" t="s">
        <v>70</v>
      </c>
      <c r="I35" s="25" t="s">
        <v>57</v>
      </c>
      <c r="J35" s="25" t="s">
        <v>385</v>
      </c>
      <c r="K35" s="25" t="s">
        <v>58</v>
      </c>
      <c r="L35" s="25" t="s">
        <v>386</v>
      </c>
      <c r="M35" s="25" t="s">
        <v>408</v>
      </c>
      <c r="N35" s="25" t="s">
        <v>526</v>
      </c>
      <c r="O35" s="25" t="s">
        <v>80</v>
      </c>
      <c r="P35" s="27">
        <v>43139</v>
      </c>
      <c r="Q35" s="25">
        <v>0</v>
      </c>
      <c r="R35" s="25">
        <v>0</v>
      </c>
      <c r="S35" s="25">
        <v>0</v>
      </c>
      <c r="T35" s="25">
        <v>3807860</v>
      </c>
      <c r="U35" s="25">
        <v>0</v>
      </c>
      <c r="V35" s="25" t="s">
        <v>389</v>
      </c>
      <c r="W35" s="25" t="s">
        <v>55</v>
      </c>
      <c r="X35" s="25" t="s">
        <v>55</v>
      </c>
      <c r="Y35" s="25" t="s">
        <v>55</v>
      </c>
      <c r="Z35" s="25" t="s">
        <v>55</v>
      </c>
      <c r="AA35" s="25" t="s">
        <v>390</v>
      </c>
      <c r="AB35" s="25" t="s">
        <v>55</v>
      </c>
      <c r="AC35" s="25" t="s">
        <v>55</v>
      </c>
      <c r="AD35" s="25" t="s">
        <v>391</v>
      </c>
      <c r="AE35" s="25" t="s">
        <v>55</v>
      </c>
      <c r="AF35" s="25" t="s">
        <v>391</v>
      </c>
      <c r="AG35" s="25" t="s">
        <v>391</v>
      </c>
      <c r="AH35" s="25" t="s">
        <v>60</v>
      </c>
      <c r="AI35" s="25">
        <v>3807860</v>
      </c>
      <c r="AJ35" s="25">
        <v>0</v>
      </c>
      <c r="AK35" s="25">
        <v>0</v>
      </c>
      <c r="AL35" s="25">
        <v>3807860</v>
      </c>
      <c r="AM35" s="25">
        <v>3807860</v>
      </c>
      <c r="AN35" s="25" t="s">
        <v>528</v>
      </c>
      <c r="AO35" s="25" t="s">
        <v>62</v>
      </c>
      <c r="AP35" s="25" t="s">
        <v>55</v>
      </c>
      <c r="AQ35" s="25" t="s">
        <v>90</v>
      </c>
      <c r="AR35" s="25" t="s">
        <v>64</v>
      </c>
      <c r="AS35" s="25" t="s">
        <v>65</v>
      </c>
      <c r="AT35" s="25">
        <v>1.1222085063404781</v>
      </c>
      <c r="AU35" s="25">
        <v>3807860</v>
      </c>
      <c r="AV35" s="25">
        <v>3807860</v>
      </c>
      <c r="AW35" s="25">
        <v>0</v>
      </c>
      <c r="AX35" s="25">
        <v>0</v>
      </c>
      <c r="AY35" s="25">
        <v>0</v>
      </c>
      <c r="AZ35" s="25">
        <v>3807860</v>
      </c>
      <c r="BA35" s="25">
        <v>0</v>
      </c>
      <c r="BB35" s="25">
        <v>3807860</v>
      </c>
      <c r="BC35" s="25">
        <v>0</v>
      </c>
      <c r="BD35" s="25">
        <v>0</v>
      </c>
      <c r="BE35" s="25" t="s">
        <v>232</v>
      </c>
      <c r="BF35" s="25" t="s">
        <v>213</v>
      </c>
      <c r="BG35" s="26">
        <v>43390</v>
      </c>
      <c r="BH35" s="26" t="s">
        <v>55</v>
      </c>
      <c r="BI35" s="26" t="s">
        <v>55</v>
      </c>
      <c r="BJ35" s="26" t="s">
        <v>55</v>
      </c>
      <c r="BK35" s="26">
        <v>43390</v>
      </c>
      <c r="BL35" s="26">
        <v>43416</v>
      </c>
      <c r="BM35" s="26" t="s">
        <v>55</v>
      </c>
      <c r="BN35" s="26" t="s">
        <v>55</v>
      </c>
      <c r="BO35" s="26" t="s">
        <v>55</v>
      </c>
      <c r="BP35" s="26">
        <v>43416</v>
      </c>
      <c r="BQ35" s="27">
        <v>43138</v>
      </c>
      <c r="BR35" s="28">
        <f t="shared" si="0"/>
        <v>9.2666666666666675</v>
      </c>
      <c r="BS35" s="21" t="s">
        <v>1585</v>
      </c>
      <c r="BT35" s="25" t="str">
        <f>INDEX(Countries[Country Name],MATCH(FR_tracker_table[[#This Row],[Country ID]],Countries[Country ID],0))</f>
        <v>Bolivia (Plurinational State)</v>
      </c>
      <c r="BU35" s="25" t="str">
        <f>INDEX(Countries[Global Fund Region],MATCH(FR_tracker_table[[#This Row],[Country ID]],Countries[Country ID],0))</f>
        <v>LAC</v>
      </c>
      <c r="BV35" s="25" t="str">
        <f>INDEX(Countries[Portfolio Categorisation],MATCH(FR_tracker_table[[#This Row],[Country ID]],Countries[Country ID],0))</f>
        <v>Focused</v>
      </c>
      <c r="BW3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36" spans="1:75" ht="15" customHeight="1" x14ac:dyDescent="0.25">
      <c r="A36" s="25" t="s">
        <v>530</v>
      </c>
      <c r="B36" s="25" t="s">
        <v>531</v>
      </c>
      <c r="C36" s="25" t="s">
        <v>55</v>
      </c>
      <c r="D36" s="25" t="s">
        <v>55</v>
      </c>
      <c r="E36" s="25" t="s">
        <v>55</v>
      </c>
      <c r="F36" s="25" t="s">
        <v>532</v>
      </c>
      <c r="G36" s="25" t="s">
        <v>67</v>
      </c>
      <c r="H36" s="25" t="s">
        <v>67</v>
      </c>
      <c r="I36" s="25" t="s">
        <v>57</v>
      </c>
      <c r="J36" s="25" t="s">
        <v>385</v>
      </c>
      <c r="K36" s="25" t="s">
        <v>58</v>
      </c>
      <c r="L36" s="25" t="s">
        <v>399</v>
      </c>
      <c r="M36" s="25" t="s">
        <v>386</v>
      </c>
      <c r="N36" s="25" t="s">
        <v>526</v>
      </c>
      <c r="O36" s="25" t="s">
        <v>1603</v>
      </c>
      <c r="P36" s="27">
        <v>43495</v>
      </c>
      <c r="Q36" s="25">
        <v>0</v>
      </c>
      <c r="R36" s="25">
        <v>0</v>
      </c>
      <c r="S36" s="25">
        <v>0</v>
      </c>
      <c r="T36" s="25">
        <v>5648949</v>
      </c>
      <c r="U36" s="25">
        <v>0</v>
      </c>
      <c r="V36" s="25" t="s">
        <v>389</v>
      </c>
      <c r="W36" s="25" t="s">
        <v>55</v>
      </c>
      <c r="X36" s="25" t="s">
        <v>55</v>
      </c>
      <c r="Y36" s="25" t="s">
        <v>55</v>
      </c>
      <c r="Z36" s="25" t="s">
        <v>55</v>
      </c>
      <c r="AA36" s="25" t="s">
        <v>390</v>
      </c>
      <c r="AB36" s="25" t="s">
        <v>391</v>
      </c>
      <c r="AC36" s="25" t="s">
        <v>391</v>
      </c>
      <c r="AD36" s="25" t="s">
        <v>391</v>
      </c>
      <c r="AE36" s="25" t="s">
        <v>422</v>
      </c>
      <c r="AF36" s="25" t="s">
        <v>391</v>
      </c>
      <c r="AG36" s="25" t="s">
        <v>391</v>
      </c>
      <c r="AH36" s="25" t="s">
        <v>60</v>
      </c>
      <c r="AI36" s="25">
        <v>5648949</v>
      </c>
      <c r="AJ36" s="25">
        <v>0</v>
      </c>
      <c r="AK36" s="25">
        <v>0</v>
      </c>
      <c r="AL36" s="25">
        <v>5648949</v>
      </c>
      <c r="AM36" s="25">
        <v>5648949</v>
      </c>
      <c r="AN36" s="25" t="s">
        <v>531</v>
      </c>
      <c r="AO36" s="25" t="s">
        <v>62</v>
      </c>
      <c r="AP36" s="25" t="s">
        <v>55</v>
      </c>
      <c r="AQ36" s="25" t="s">
        <v>90</v>
      </c>
      <c r="AR36" s="25" t="s">
        <v>64</v>
      </c>
      <c r="AS36" s="25" t="s">
        <v>65</v>
      </c>
      <c r="AT36" s="25">
        <v>1.1222085063404781</v>
      </c>
      <c r="AU36" s="25">
        <v>5648949</v>
      </c>
      <c r="AV36" s="25">
        <v>5648949</v>
      </c>
      <c r="AW36" s="25">
        <v>0</v>
      </c>
      <c r="AX36" s="25">
        <v>0</v>
      </c>
      <c r="AY36" s="25">
        <v>0</v>
      </c>
      <c r="AZ36" s="25">
        <v>5648949</v>
      </c>
      <c r="BA36" s="25">
        <v>0</v>
      </c>
      <c r="BB36" s="25">
        <v>5648949</v>
      </c>
      <c r="BC36" s="25">
        <v>0</v>
      </c>
      <c r="BD36" s="25">
        <v>0</v>
      </c>
      <c r="BE36" s="25" t="s">
        <v>232</v>
      </c>
      <c r="BF36" s="25" t="s">
        <v>213</v>
      </c>
      <c r="BG36" s="26" t="s">
        <v>55</v>
      </c>
      <c r="BH36" s="26" t="s">
        <v>55</v>
      </c>
      <c r="BI36" s="26" t="s">
        <v>55</v>
      </c>
      <c r="BJ36" s="26" t="s">
        <v>55</v>
      </c>
      <c r="BK36" s="26" t="s">
        <v>55</v>
      </c>
      <c r="BL36" s="26" t="s">
        <v>55</v>
      </c>
      <c r="BM36" s="26" t="s">
        <v>55</v>
      </c>
      <c r="BN36" s="26" t="s">
        <v>55</v>
      </c>
      <c r="BO36" s="26" t="s">
        <v>55</v>
      </c>
      <c r="BP36" s="26" t="s">
        <v>55</v>
      </c>
      <c r="BQ36" s="27">
        <v>43495</v>
      </c>
      <c r="BR36" s="28">
        <f t="shared" si="0"/>
        <v>0</v>
      </c>
      <c r="BS36" s="21" t="s">
        <v>1615</v>
      </c>
      <c r="BT36" s="25" t="str">
        <f>INDEX(Countries[Country Name],MATCH(FR_tracker_table[[#This Row],[Country ID]],Countries[Country ID],0))</f>
        <v>Bolivia (Plurinational State)</v>
      </c>
      <c r="BU36" s="25" t="str">
        <f>INDEX(Countries[Global Fund Region],MATCH(FR_tracker_table[[#This Row],[Country ID]],Countries[Country ID],0))</f>
        <v>LAC</v>
      </c>
      <c r="BV36" s="25" t="str">
        <f>INDEX(Countries[Portfolio Categorisation],MATCH(FR_tracker_table[[#This Row],[Country ID]],Countries[Country ID],0))</f>
        <v>Focused</v>
      </c>
      <c r="BW3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37" spans="1:75" ht="15" customHeight="1" x14ac:dyDescent="0.25">
      <c r="A37" s="25" t="s">
        <v>533</v>
      </c>
      <c r="B37" s="25" t="s">
        <v>534</v>
      </c>
      <c r="C37" s="25" t="s">
        <v>55</v>
      </c>
      <c r="D37" s="25" t="s">
        <v>55</v>
      </c>
      <c r="E37" s="25" t="s">
        <v>55</v>
      </c>
      <c r="F37" s="25" t="s">
        <v>535</v>
      </c>
      <c r="G37" s="25" t="s">
        <v>56</v>
      </c>
      <c r="H37" s="25" t="s">
        <v>56</v>
      </c>
      <c r="I37" s="25" t="s">
        <v>76</v>
      </c>
      <c r="J37" s="25" t="s">
        <v>385</v>
      </c>
      <c r="K37" s="25" t="s">
        <v>58</v>
      </c>
      <c r="L37" s="25" t="s">
        <v>427</v>
      </c>
      <c r="M37" s="25" t="s">
        <v>452</v>
      </c>
      <c r="N37" s="25" t="s">
        <v>388</v>
      </c>
      <c r="O37" s="25" t="s">
        <v>77</v>
      </c>
      <c r="P37" s="27">
        <v>42975</v>
      </c>
      <c r="Q37" s="25">
        <v>372908</v>
      </c>
      <c r="R37" s="25">
        <v>341784</v>
      </c>
      <c r="S37" s="25">
        <v>367211</v>
      </c>
      <c r="T37" s="25">
        <v>1081903</v>
      </c>
      <c r="U37" s="25">
        <v>0</v>
      </c>
      <c r="V37" s="25" t="s">
        <v>536</v>
      </c>
      <c r="W37" s="25" t="s">
        <v>55</v>
      </c>
      <c r="X37" s="25" t="s">
        <v>55</v>
      </c>
      <c r="Y37" s="25" t="s">
        <v>55</v>
      </c>
      <c r="Z37" s="25" t="s">
        <v>55</v>
      </c>
      <c r="AA37" s="25" t="s">
        <v>422</v>
      </c>
      <c r="AB37" s="25" t="s">
        <v>391</v>
      </c>
      <c r="AC37" s="25" t="s">
        <v>391</v>
      </c>
      <c r="AD37" s="25" t="s">
        <v>391</v>
      </c>
      <c r="AE37" s="25" t="s">
        <v>422</v>
      </c>
      <c r="AF37" s="25" t="s">
        <v>391</v>
      </c>
      <c r="AG37" s="25" t="s">
        <v>391</v>
      </c>
      <c r="AH37" s="25" t="s">
        <v>60</v>
      </c>
      <c r="AI37" s="25">
        <v>1081903</v>
      </c>
      <c r="AJ37" s="25">
        <v>0</v>
      </c>
      <c r="AK37" s="25">
        <v>230000</v>
      </c>
      <c r="AL37" s="25">
        <v>1081903</v>
      </c>
      <c r="AM37" s="25">
        <v>1081903</v>
      </c>
      <c r="AN37" s="25" t="s">
        <v>534</v>
      </c>
      <c r="AO37" s="25" t="s">
        <v>62</v>
      </c>
      <c r="AP37" s="25" t="s">
        <v>55</v>
      </c>
      <c r="AQ37" s="25" t="s">
        <v>89</v>
      </c>
      <c r="AR37" s="25" t="s">
        <v>64</v>
      </c>
      <c r="AS37" s="25" t="s">
        <v>65</v>
      </c>
      <c r="AT37" s="25">
        <v>1.1222085063404781</v>
      </c>
      <c r="AU37" s="25">
        <v>1081903</v>
      </c>
      <c r="AV37" s="25">
        <v>1081903</v>
      </c>
      <c r="AW37" s="25">
        <v>372908</v>
      </c>
      <c r="AX37" s="25">
        <v>341784</v>
      </c>
      <c r="AY37" s="25">
        <v>367211</v>
      </c>
      <c r="AZ37" s="25">
        <v>1081903</v>
      </c>
      <c r="BA37" s="25">
        <v>0</v>
      </c>
      <c r="BB37" s="25">
        <v>1081903</v>
      </c>
      <c r="BC37" s="25">
        <v>0</v>
      </c>
      <c r="BD37" s="25">
        <v>230000</v>
      </c>
      <c r="BE37" s="25" t="s">
        <v>207</v>
      </c>
      <c r="BF37" s="25" t="s">
        <v>213</v>
      </c>
      <c r="BG37" s="26">
        <v>43236</v>
      </c>
      <c r="BH37" s="26" t="s">
        <v>55</v>
      </c>
      <c r="BI37" s="26" t="s">
        <v>55</v>
      </c>
      <c r="BJ37" s="26" t="s">
        <v>55</v>
      </c>
      <c r="BK37" s="26">
        <v>43236</v>
      </c>
      <c r="BL37" s="26">
        <v>43266</v>
      </c>
      <c r="BM37" s="26" t="s">
        <v>55</v>
      </c>
      <c r="BN37" s="26" t="s">
        <v>55</v>
      </c>
      <c r="BO37" s="26" t="s">
        <v>55</v>
      </c>
      <c r="BP37" s="26">
        <v>43266</v>
      </c>
      <c r="BQ37" s="27">
        <v>42975</v>
      </c>
      <c r="BR37" s="28">
        <f t="shared" si="0"/>
        <v>9.6999999999999993</v>
      </c>
      <c r="BS37" s="21" t="s">
        <v>1584</v>
      </c>
      <c r="BT37" s="25" t="str">
        <f>INDEX(Countries[Country Name],MATCH(FR_tracker_table[[#This Row],[Country ID]],Countries[Country ID],0))</f>
        <v>Bhutan</v>
      </c>
      <c r="BU37" s="25" t="str">
        <f>INDEX(Countries[Global Fund Region],MATCH(FR_tracker_table[[#This Row],[Country ID]],Countries[Country ID],0))</f>
        <v>SE Asia</v>
      </c>
      <c r="BV37" s="25" t="str">
        <f>INDEX(Countries[Portfolio Categorisation],MATCH(FR_tracker_table[[#This Row],[Country ID]],Countries[Country ID],0))</f>
        <v>Focused</v>
      </c>
      <c r="BW3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38" spans="1:75" ht="15" customHeight="1" x14ac:dyDescent="0.25">
      <c r="A38" s="25" t="s">
        <v>537</v>
      </c>
      <c r="B38" s="25" t="s">
        <v>538</v>
      </c>
      <c r="C38" s="25" t="s">
        <v>55</v>
      </c>
      <c r="D38" s="25" t="s">
        <v>55</v>
      </c>
      <c r="E38" s="25" t="s">
        <v>55</v>
      </c>
      <c r="F38" s="25" t="s">
        <v>539</v>
      </c>
      <c r="G38" s="25" t="s">
        <v>70</v>
      </c>
      <c r="H38" s="25" t="s">
        <v>70</v>
      </c>
      <c r="I38" s="25" t="s">
        <v>76</v>
      </c>
      <c r="J38" s="25" t="s">
        <v>385</v>
      </c>
      <c r="K38" s="25" t="s">
        <v>58</v>
      </c>
      <c r="L38" s="25" t="s">
        <v>427</v>
      </c>
      <c r="M38" s="25" t="s">
        <v>452</v>
      </c>
      <c r="N38" s="25" t="s">
        <v>388</v>
      </c>
      <c r="O38" s="25" t="s">
        <v>77</v>
      </c>
      <c r="P38" s="27">
        <v>42975</v>
      </c>
      <c r="Q38" s="25">
        <v>434934</v>
      </c>
      <c r="R38" s="25">
        <v>652524</v>
      </c>
      <c r="S38" s="25">
        <v>345012</v>
      </c>
      <c r="T38" s="25">
        <v>1432470</v>
      </c>
      <c r="U38" s="25">
        <v>0</v>
      </c>
      <c r="V38" s="25" t="s">
        <v>409</v>
      </c>
      <c r="W38" s="25" t="s">
        <v>55</v>
      </c>
      <c r="X38" s="25" t="s">
        <v>55</v>
      </c>
      <c r="Y38" s="25" t="s">
        <v>55</v>
      </c>
      <c r="Z38" s="25" t="s">
        <v>55</v>
      </c>
      <c r="AA38" s="25" t="s">
        <v>422</v>
      </c>
      <c r="AB38" s="25" t="s">
        <v>391</v>
      </c>
      <c r="AC38" s="25" t="s">
        <v>410</v>
      </c>
      <c r="AD38" s="25" t="s">
        <v>391</v>
      </c>
      <c r="AE38" s="25" t="s">
        <v>422</v>
      </c>
      <c r="AF38" s="25" t="s">
        <v>391</v>
      </c>
      <c r="AG38" s="25" t="s">
        <v>391</v>
      </c>
      <c r="AH38" s="25" t="s">
        <v>60</v>
      </c>
      <c r="AI38" s="25">
        <v>1432470</v>
      </c>
      <c r="AJ38" s="25">
        <v>0</v>
      </c>
      <c r="AK38" s="25">
        <v>114000</v>
      </c>
      <c r="AL38" s="25">
        <v>1432470</v>
      </c>
      <c r="AM38" s="25">
        <v>1432470</v>
      </c>
      <c r="AN38" s="25" t="s">
        <v>538</v>
      </c>
      <c r="AO38" s="25" t="s">
        <v>62</v>
      </c>
      <c r="AP38" s="25" t="s">
        <v>55</v>
      </c>
      <c r="AQ38" s="25" t="s">
        <v>89</v>
      </c>
      <c r="AR38" s="25" t="s">
        <v>64</v>
      </c>
      <c r="AS38" s="25" t="s">
        <v>65</v>
      </c>
      <c r="AT38" s="25">
        <v>1.1222085063404781</v>
      </c>
      <c r="AU38" s="25">
        <v>1432470</v>
      </c>
      <c r="AV38" s="25">
        <v>1432470</v>
      </c>
      <c r="AW38" s="25">
        <v>434934</v>
      </c>
      <c r="AX38" s="25">
        <v>652524</v>
      </c>
      <c r="AY38" s="25">
        <v>345012</v>
      </c>
      <c r="AZ38" s="25">
        <v>1432470</v>
      </c>
      <c r="BA38" s="25">
        <v>0</v>
      </c>
      <c r="BB38" s="25">
        <v>1432470</v>
      </c>
      <c r="BC38" s="25">
        <v>0</v>
      </c>
      <c r="BD38" s="25">
        <v>114000</v>
      </c>
      <c r="BE38" s="25" t="s">
        <v>207</v>
      </c>
      <c r="BF38" s="25" t="s">
        <v>213</v>
      </c>
      <c r="BG38" s="26">
        <v>43236</v>
      </c>
      <c r="BH38" s="26" t="s">
        <v>55</v>
      </c>
      <c r="BI38" s="26" t="s">
        <v>55</v>
      </c>
      <c r="BJ38" s="26" t="s">
        <v>55</v>
      </c>
      <c r="BK38" s="26">
        <v>43236</v>
      </c>
      <c r="BL38" s="26">
        <v>43266</v>
      </c>
      <c r="BM38" s="26" t="s">
        <v>55</v>
      </c>
      <c r="BN38" s="26" t="s">
        <v>55</v>
      </c>
      <c r="BO38" s="26" t="s">
        <v>55</v>
      </c>
      <c r="BP38" s="26">
        <v>43266</v>
      </c>
      <c r="BQ38" s="27">
        <v>42975</v>
      </c>
      <c r="BR38" s="28">
        <f t="shared" si="0"/>
        <v>9.6999999999999993</v>
      </c>
      <c r="BS38" s="21" t="s">
        <v>1584</v>
      </c>
      <c r="BT38" s="25" t="str">
        <f>INDEX(Countries[Country Name],MATCH(FR_tracker_table[[#This Row],[Country ID]],Countries[Country ID],0))</f>
        <v>Bhutan</v>
      </c>
      <c r="BU38" s="25" t="str">
        <f>INDEX(Countries[Global Fund Region],MATCH(FR_tracker_table[[#This Row],[Country ID]],Countries[Country ID],0))</f>
        <v>SE Asia</v>
      </c>
      <c r="BV38" s="25" t="str">
        <f>INDEX(Countries[Portfolio Categorisation],MATCH(FR_tracker_table[[#This Row],[Country ID]],Countries[Country ID],0))</f>
        <v>Focused</v>
      </c>
      <c r="BW3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39" spans="1:75" ht="15" customHeight="1" x14ac:dyDescent="0.25">
      <c r="A39" s="25" t="s">
        <v>540</v>
      </c>
      <c r="B39" s="25" t="s">
        <v>541</v>
      </c>
      <c r="C39" s="25" t="s">
        <v>55</v>
      </c>
      <c r="D39" s="25" t="s">
        <v>55</v>
      </c>
      <c r="E39" s="25" t="s">
        <v>55</v>
      </c>
      <c r="F39" s="25" t="s">
        <v>542</v>
      </c>
      <c r="G39" s="25" t="s">
        <v>67</v>
      </c>
      <c r="H39" s="25" t="s">
        <v>67</v>
      </c>
      <c r="I39" s="25" t="s">
        <v>76</v>
      </c>
      <c r="J39" s="25" t="s">
        <v>385</v>
      </c>
      <c r="K39" s="25" t="s">
        <v>58</v>
      </c>
      <c r="L39" s="25" t="s">
        <v>427</v>
      </c>
      <c r="M39" s="25" t="s">
        <v>452</v>
      </c>
      <c r="N39" s="25" t="s">
        <v>388</v>
      </c>
      <c r="O39" s="25" t="s">
        <v>77</v>
      </c>
      <c r="P39" s="27">
        <v>42975</v>
      </c>
      <c r="Q39" s="25">
        <v>434932</v>
      </c>
      <c r="R39" s="25">
        <v>321194</v>
      </c>
      <c r="S39" s="25">
        <v>318020</v>
      </c>
      <c r="T39" s="25">
        <v>1074146</v>
      </c>
      <c r="U39" s="25">
        <v>0</v>
      </c>
      <c r="V39" s="25" t="s">
        <v>409</v>
      </c>
      <c r="W39" s="25" t="s">
        <v>55</v>
      </c>
      <c r="X39" s="25" t="s">
        <v>55</v>
      </c>
      <c r="Y39" s="25" t="s">
        <v>55</v>
      </c>
      <c r="Z39" s="25" t="s">
        <v>55</v>
      </c>
      <c r="AA39" s="25" t="s">
        <v>422</v>
      </c>
      <c r="AB39" s="25" t="s">
        <v>391</v>
      </c>
      <c r="AC39" s="25" t="s">
        <v>410</v>
      </c>
      <c r="AD39" s="25" t="s">
        <v>391</v>
      </c>
      <c r="AE39" s="25" t="s">
        <v>422</v>
      </c>
      <c r="AF39" s="25" t="s">
        <v>391</v>
      </c>
      <c r="AG39" s="25" t="s">
        <v>391</v>
      </c>
      <c r="AH39" s="25" t="s">
        <v>60</v>
      </c>
      <c r="AI39" s="25">
        <v>1074146</v>
      </c>
      <c r="AJ39" s="25">
        <v>0</v>
      </c>
      <c r="AK39" s="25">
        <v>135000</v>
      </c>
      <c r="AL39" s="25">
        <v>1074146</v>
      </c>
      <c r="AM39" s="25">
        <v>1074146</v>
      </c>
      <c r="AN39" s="25" t="s">
        <v>541</v>
      </c>
      <c r="AO39" s="25" t="s">
        <v>62</v>
      </c>
      <c r="AP39" s="25" t="s">
        <v>55</v>
      </c>
      <c r="AQ39" s="25" t="s">
        <v>89</v>
      </c>
      <c r="AR39" s="25" t="s">
        <v>64</v>
      </c>
      <c r="AS39" s="25" t="s">
        <v>65</v>
      </c>
      <c r="AT39" s="25">
        <v>1.1222085063404781</v>
      </c>
      <c r="AU39" s="25">
        <v>1074146</v>
      </c>
      <c r="AV39" s="25">
        <v>1074146</v>
      </c>
      <c r="AW39" s="25">
        <v>434932</v>
      </c>
      <c r="AX39" s="25">
        <v>321194</v>
      </c>
      <c r="AY39" s="25">
        <v>318020</v>
      </c>
      <c r="AZ39" s="25">
        <v>1074146</v>
      </c>
      <c r="BA39" s="25">
        <v>0</v>
      </c>
      <c r="BB39" s="25">
        <v>1074146</v>
      </c>
      <c r="BC39" s="25">
        <v>0</v>
      </c>
      <c r="BD39" s="25">
        <v>135000</v>
      </c>
      <c r="BE39" s="25" t="s">
        <v>207</v>
      </c>
      <c r="BF39" s="25" t="s">
        <v>213</v>
      </c>
      <c r="BG39" s="26">
        <v>43236</v>
      </c>
      <c r="BH39" s="26" t="s">
        <v>55</v>
      </c>
      <c r="BI39" s="26" t="s">
        <v>55</v>
      </c>
      <c r="BJ39" s="26" t="s">
        <v>55</v>
      </c>
      <c r="BK39" s="26">
        <v>43236</v>
      </c>
      <c r="BL39" s="26">
        <v>43266</v>
      </c>
      <c r="BM39" s="26" t="s">
        <v>55</v>
      </c>
      <c r="BN39" s="26" t="s">
        <v>55</v>
      </c>
      <c r="BO39" s="26" t="s">
        <v>55</v>
      </c>
      <c r="BP39" s="26">
        <v>43266</v>
      </c>
      <c r="BQ39" s="27">
        <v>42975</v>
      </c>
      <c r="BR39" s="28">
        <f t="shared" si="0"/>
        <v>9.6999999999999993</v>
      </c>
      <c r="BS39" s="21" t="s">
        <v>1584</v>
      </c>
      <c r="BT39" s="25" t="str">
        <f>INDEX(Countries[Country Name],MATCH(FR_tracker_table[[#This Row],[Country ID]],Countries[Country ID],0))</f>
        <v>Bhutan</v>
      </c>
      <c r="BU39" s="25" t="str">
        <f>INDEX(Countries[Global Fund Region],MATCH(FR_tracker_table[[#This Row],[Country ID]],Countries[Country ID],0))</f>
        <v>SE Asia</v>
      </c>
      <c r="BV39" s="25" t="str">
        <f>INDEX(Countries[Portfolio Categorisation],MATCH(FR_tracker_table[[#This Row],[Country ID]],Countries[Country ID],0))</f>
        <v>Focused</v>
      </c>
      <c r="BW3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40" spans="1:75" ht="15" customHeight="1" x14ac:dyDescent="0.25">
      <c r="A40" s="25" t="s">
        <v>543</v>
      </c>
      <c r="B40" s="25" t="s">
        <v>544</v>
      </c>
      <c r="C40" s="25" t="s">
        <v>545</v>
      </c>
      <c r="D40" s="25" t="s">
        <v>55</v>
      </c>
      <c r="E40" s="25" t="s">
        <v>55</v>
      </c>
      <c r="F40" s="25" t="s">
        <v>546</v>
      </c>
      <c r="G40" s="25" t="s">
        <v>407</v>
      </c>
      <c r="H40" s="25" t="s">
        <v>75</v>
      </c>
      <c r="I40" s="25" t="s">
        <v>57</v>
      </c>
      <c r="J40" s="25" t="s">
        <v>385</v>
      </c>
      <c r="K40" s="25" t="s">
        <v>58</v>
      </c>
      <c r="L40" s="25" t="s">
        <v>386</v>
      </c>
      <c r="M40" s="25" t="s">
        <v>387</v>
      </c>
      <c r="N40" s="25" t="s">
        <v>388</v>
      </c>
      <c r="O40" s="25" t="s">
        <v>80</v>
      </c>
      <c r="P40" s="27">
        <v>43138</v>
      </c>
      <c r="Q40" s="25">
        <v>0</v>
      </c>
      <c r="R40" s="25">
        <v>0</v>
      </c>
      <c r="S40" s="25">
        <v>0</v>
      </c>
      <c r="T40" s="25">
        <v>15867336</v>
      </c>
      <c r="U40" s="25">
        <v>0</v>
      </c>
      <c r="V40" s="25" t="s">
        <v>409</v>
      </c>
      <c r="W40" s="25" t="s">
        <v>1388</v>
      </c>
      <c r="X40" s="25" t="s">
        <v>55</v>
      </c>
      <c r="Y40" s="25" t="s">
        <v>55</v>
      </c>
      <c r="Z40" s="25" t="s">
        <v>55</v>
      </c>
      <c r="AA40" s="25" t="s">
        <v>390</v>
      </c>
      <c r="AB40" s="25" t="s">
        <v>391</v>
      </c>
      <c r="AC40" s="25" t="s">
        <v>391</v>
      </c>
      <c r="AD40" s="25" t="s">
        <v>391</v>
      </c>
      <c r="AE40" s="25" t="s">
        <v>422</v>
      </c>
      <c r="AF40" s="25" t="s">
        <v>391</v>
      </c>
      <c r="AG40" s="25" t="s">
        <v>391</v>
      </c>
      <c r="AH40" s="25" t="s">
        <v>60</v>
      </c>
      <c r="AI40" s="25">
        <v>15867338</v>
      </c>
      <c r="AJ40" s="25">
        <v>0</v>
      </c>
      <c r="AK40" s="25">
        <v>0</v>
      </c>
      <c r="AL40" s="25">
        <v>15867338</v>
      </c>
      <c r="AM40" s="25">
        <v>15867338</v>
      </c>
      <c r="AN40" s="25" t="s">
        <v>547</v>
      </c>
      <c r="AO40" s="25" t="s">
        <v>62</v>
      </c>
      <c r="AP40" s="25" t="s">
        <v>55</v>
      </c>
      <c r="AQ40" s="25" t="s">
        <v>91</v>
      </c>
      <c r="AR40" s="25" t="s">
        <v>64</v>
      </c>
      <c r="AS40" s="25" t="s">
        <v>65</v>
      </c>
      <c r="AT40" s="25">
        <v>1.1222085063404781</v>
      </c>
      <c r="AU40" s="25">
        <v>15867338</v>
      </c>
      <c r="AV40" s="25">
        <v>15867338</v>
      </c>
      <c r="AW40" s="25">
        <v>0</v>
      </c>
      <c r="AX40" s="25">
        <v>0</v>
      </c>
      <c r="AY40" s="25">
        <v>0</v>
      </c>
      <c r="AZ40" s="25">
        <v>15867336</v>
      </c>
      <c r="BA40" s="25">
        <v>0</v>
      </c>
      <c r="BB40" s="25">
        <v>15867338</v>
      </c>
      <c r="BC40" s="25">
        <v>0</v>
      </c>
      <c r="BD40" s="25">
        <v>0</v>
      </c>
      <c r="BE40" s="25" t="s">
        <v>221</v>
      </c>
      <c r="BF40" s="25" t="s">
        <v>213</v>
      </c>
      <c r="BG40" s="26">
        <v>43424</v>
      </c>
      <c r="BH40" s="26" t="s">
        <v>55</v>
      </c>
      <c r="BI40" s="26" t="s">
        <v>55</v>
      </c>
      <c r="BJ40" s="26" t="s">
        <v>55</v>
      </c>
      <c r="BK40" s="26">
        <v>43424</v>
      </c>
      <c r="BL40" s="26">
        <v>43455</v>
      </c>
      <c r="BM40" s="26" t="s">
        <v>55</v>
      </c>
      <c r="BN40" s="26" t="s">
        <v>55</v>
      </c>
      <c r="BO40" s="26" t="s">
        <v>55</v>
      </c>
      <c r="BP40" s="26">
        <v>43455</v>
      </c>
      <c r="BQ40" s="27">
        <v>43138</v>
      </c>
      <c r="BR40" s="28">
        <f t="shared" si="0"/>
        <v>10.566666666666666</v>
      </c>
      <c r="BS40" s="21" t="s">
        <v>1585</v>
      </c>
      <c r="BT40" s="25" t="str">
        <f>INDEX(Countries[Country Name],MATCH(FR_tracker_table[[#This Row],[Country ID]],Countries[Country ID],0))</f>
        <v>Botswana</v>
      </c>
      <c r="BU40" s="25" t="str">
        <f>INDEX(Countries[Global Fund Region],MATCH(FR_tracker_table[[#This Row],[Country ID]],Countries[Country ID],0))</f>
        <v>SEA</v>
      </c>
      <c r="BV40" s="25" t="str">
        <f>INDEX(Countries[Portfolio Categorisation],MATCH(FR_tracker_table[[#This Row],[Country ID]],Countries[Country ID],0))</f>
        <v>Focused</v>
      </c>
      <c r="BW4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41" spans="1:75" ht="15" customHeight="1" x14ac:dyDescent="0.25">
      <c r="A41" s="25" t="s">
        <v>548</v>
      </c>
      <c r="B41" s="25" t="s">
        <v>549</v>
      </c>
      <c r="C41" s="25" t="s">
        <v>55</v>
      </c>
      <c r="D41" s="25" t="s">
        <v>55</v>
      </c>
      <c r="E41" s="25" t="s">
        <v>55</v>
      </c>
      <c r="F41" s="25" t="s">
        <v>550</v>
      </c>
      <c r="G41" s="25" t="s">
        <v>70</v>
      </c>
      <c r="H41" s="25" t="s">
        <v>70</v>
      </c>
      <c r="I41" s="25" t="s">
        <v>71</v>
      </c>
      <c r="J41" s="25" t="s">
        <v>385</v>
      </c>
      <c r="K41" s="25" t="s">
        <v>435</v>
      </c>
      <c r="L41" s="25" t="s">
        <v>498</v>
      </c>
      <c r="M41" s="25" t="s">
        <v>387</v>
      </c>
      <c r="N41" s="25" t="s">
        <v>388</v>
      </c>
      <c r="O41" s="25" t="s">
        <v>77</v>
      </c>
      <c r="P41" s="27">
        <v>42976</v>
      </c>
      <c r="Q41" s="25">
        <v>680428</v>
      </c>
      <c r="R41" s="25">
        <v>539002</v>
      </c>
      <c r="S41" s="25">
        <v>68070</v>
      </c>
      <c r="T41" s="25">
        <v>1287500</v>
      </c>
      <c r="U41" s="25">
        <v>0</v>
      </c>
      <c r="V41" s="25" t="s">
        <v>551</v>
      </c>
      <c r="W41" s="25" t="s">
        <v>55</v>
      </c>
      <c r="X41" s="25" t="s">
        <v>55</v>
      </c>
      <c r="Y41" s="25" t="s">
        <v>55</v>
      </c>
      <c r="Z41" s="25" t="s">
        <v>55</v>
      </c>
      <c r="AA41" s="25" t="s">
        <v>422</v>
      </c>
      <c r="AB41" s="25" t="s">
        <v>391</v>
      </c>
      <c r="AC41" s="25" t="s">
        <v>410</v>
      </c>
      <c r="AD41" s="25" t="s">
        <v>391</v>
      </c>
      <c r="AE41" s="25" t="s">
        <v>422</v>
      </c>
      <c r="AF41" s="25" t="s">
        <v>391</v>
      </c>
      <c r="AG41" s="25" t="s">
        <v>55</v>
      </c>
      <c r="AH41" s="25" t="s">
        <v>552</v>
      </c>
      <c r="AI41" s="25">
        <v>0</v>
      </c>
      <c r="AJ41" s="25">
        <v>0</v>
      </c>
      <c r="AK41" s="25">
        <v>0</v>
      </c>
      <c r="AL41" s="25">
        <v>1287500</v>
      </c>
      <c r="AM41" s="25">
        <v>1287500</v>
      </c>
      <c r="AN41" s="25" t="s">
        <v>549</v>
      </c>
      <c r="AO41" s="25" t="s">
        <v>62</v>
      </c>
      <c r="AP41" s="25" t="s">
        <v>55</v>
      </c>
      <c r="AQ41" s="25" t="s">
        <v>91</v>
      </c>
      <c r="AR41" s="25" t="s">
        <v>64</v>
      </c>
      <c r="AS41" s="25" t="s">
        <v>65</v>
      </c>
      <c r="AT41" s="25">
        <v>1.1222085063404781</v>
      </c>
      <c r="AU41" s="25">
        <v>1287500</v>
      </c>
      <c r="AV41" s="25">
        <v>1287500</v>
      </c>
      <c r="AW41" s="25">
        <v>680428</v>
      </c>
      <c r="AX41" s="25">
        <v>539002</v>
      </c>
      <c r="AY41" s="25">
        <v>68070</v>
      </c>
      <c r="AZ41" s="25">
        <v>1287500</v>
      </c>
      <c r="BA41" s="25">
        <v>0</v>
      </c>
      <c r="BB41" s="25">
        <v>0</v>
      </c>
      <c r="BC41" s="25">
        <v>0</v>
      </c>
      <c r="BD41" s="25">
        <v>0</v>
      </c>
      <c r="BE41" s="25" t="s">
        <v>221</v>
      </c>
      <c r="BF41" s="25" t="s">
        <v>213</v>
      </c>
      <c r="BG41" s="26" t="s">
        <v>55</v>
      </c>
      <c r="BH41" s="26" t="s">
        <v>55</v>
      </c>
      <c r="BI41" s="26" t="s">
        <v>55</v>
      </c>
      <c r="BJ41" s="26" t="s">
        <v>55</v>
      </c>
      <c r="BK41" s="26" t="s">
        <v>55</v>
      </c>
      <c r="BL41" s="26" t="s">
        <v>55</v>
      </c>
      <c r="BM41" s="26" t="s">
        <v>55</v>
      </c>
      <c r="BN41" s="26" t="s">
        <v>55</v>
      </c>
      <c r="BO41" s="26" t="s">
        <v>55</v>
      </c>
      <c r="BP41" s="26" t="s">
        <v>55</v>
      </c>
      <c r="BQ41" s="27">
        <v>42975</v>
      </c>
      <c r="BR41" s="28">
        <f t="shared" si="0"/>
        <v>0</v>
      </c>
      <c r="BS41" s="21" t="s">
        <v>1584</v>
      </c>
      <c r="BT41" s="25" t="str">
        <f>INDEX(Countries[Country Name],MATCH(FR_tracker_table[[#This Row],[Country ID]],Countries[Country ID],0))</f>
        <v>Botswana</v>
      </c>
      <c r="BU41" s="25" t="str">
        <f>INDEX(Countries[Global Fund Region],MATCH(FR_tracker_table[[#This Row],[Country ID]],Countries[Country ID],0))</f>
        <v>SEA</v>
      </c>
      <c r="BV41" s="25" t="str">
        <f>INDEX(Countries[Portfolio Categorisation],MATCH(FR_tracker_table[[#This Row],[Country ID]],Countries[Country ID],0))</f>
        <v>Focused</v>
      </c>
      <c r="BW4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42" spans="1:75" ht="15" customHeight="1" x14ac:dyDescent="0.25">
      <c r="A42" s="25" t="s">
        <v>553</v>
      </c>
      <c r="B42" s="25" t="s">
        <v>549</v>
      </c>
      <c r="C42" s="25" t="s">
        <v>55</v>
      </c>
      <c r="D42" s="25" t="s">
        <v>55</v>
      </c>
      <c r="E42" s="25" t="s">
        <v>55</v>
      </c>
      <c r="F42" s="25" t="s">
        <v>554</v>
      </c>
      <c r="G42" s="25" t="s">
        <v>70</v>
      </c>
      <c r="H42" s="25" t="s">
        <v>70</v>
      </c>
      <c r="I42" s="25" t="s">
        <v>71</v>
      </c>
      <c r="J42" s="25" t="s">
        <v>441</v>
      </c>
      <c r="K42" s="25" t="s">
        <v>58</v>
      </c>
      <c r="L42" s="25" t="s">
        <v>386</v>
      </c>
      <c r="M42" s="25" t="s">
        <v>499</v>
      </c>
      <c r="N42" s="25" t="s">
        <v>388</v>
      </c>
      <c r="O42" s="25" t="s">
        <v>109</v>
      </c>
      <c r="P42" s="27">
        <v>43318</v>
      </c>
      <c r="Q42" s="25">
        <v>609928</v>
      </c>
      <c r="R42" s="25">
        <v>484067</v>
      </c>
      <c r="S42" s="25">
        <v>193505</v>
      </c>
      <c r="T42" s="25">
        <v>1287500</v>
      </c>
      <c r="U42" s="25">
        <v>0</v>
      </c>
      <c r="V42" s="25" t="s">
        <v>551</v>
      </c>
      <c r="W42" s="25" t="s">
        <v>55</v>
      </c>
      <c r="X42" s="25" t="s">
        <v>55</v>
      </c>
      <c r="Y42" s="25" t="s">
        <v>55</v>
      </c>
      <c r="Z42" s="25" t="s">
        <v>55</v>
      </c>
      <c r="AA42" s="25" t="s">
        <v>422</v>
      </c>
      <c r="AB42" s="25" t="s">
        <v>55</v>
      </c>
      <c r="AC42" s="25" t="s">
        <v>55</v>
      </c>
      <c r="AD42" s="25" t="s">
        <v>55</v>
      </c>
      <c r="AE42" s="25" t="s">
        <v>55</v>
      </c>
      <c r="AF42" s="25" t="s">
        <v>55</v>
      </c>
      <c r="AG42" s="25" t="s">
        <v>55</v>
      </c>
      <c r="AH42" s="25" t="s">
        <v>60</v>
      </c>
      <c r="AI42" s="25">
        <v>1287500</v>
      </c>
      <c r="AJ42" s="25">
        <v>0</v>
      </c>
      <c r="AK42" s="25">
        <v>0</v>
      </c>
      <c r="AL42" s="25">
        <v>1287500</v>
      </c>
      <c r="AM42" s="25">
        <v>1287500</v>
      </c>
      <c r="AN42" s="25" t="s">
        <v>549</v>
      </c>
      <c r="AO42" s="25" t="s">
        <v>62</v>
      </c>
      <c r="AP42" s="25" t="s">
        <v>55</v>
      </c>
      <c r="AQ42" s="25" t="s">
        <v>91</v>
      </c>
      <c r="AR42" s="25" t="s">
        <v>64</v>
      </c>
      <c r="AS42" s="25" t="s">
        <v>65</v>
      </c>
      <c r="AT42" s="25">
        <v>1.1222085063404781</v>
      </c>
      <c r="AU42" s="25">
        <v>1287500</v>
      </c>
      <c r="AV42" s="25">
        <v>1287500</v>
      </c>
      <c r="AW42" s="25">
        <v>609928</v>
      </c>
      <c r="AX42" s="25">
        <v>484067</v>
      </c>
      <c r="AY42" s="25">
        <v>193505</v>
      </c>
      <c r="AZ42" s="25">
        <v>1287500</v>
      </c>
      <c r="BA42" s="25">
        <v>0</v>
      </c>
      <c r="BB42" s="25">
        <v>1287500</v>
      </c>
      <c r="BC42" s="25">
        <v>0</v>
      </c>
      <c r="BD42" s="25">
        <v>0</v>
      </c>
      <c r="BE42" s="25" t="s">
        <v>221</v>
      </c>
      <c r="BF42" s="25" t="s">
        <v>213</v>
      </c>
      <c r="BG42" s="26">
        <v>43390</v>
      </c>
      <c r="BH42" s="26" t="s">
        <v>55</v>
      </c>
      <c r="BI42" s="26" t="s">
        <v>55</v>
      </c>
      <c r="BJ42" s="26" t="s">
        <v>55</v>
      </c>
      <c r="BK42" s="26">
        <v>43390</v>
      </c>
      <c r="BL42" s="26">
        <v>43416</v>
      </c>
      <c r="BM42" s="26" t="s">
        <v>55</v>
      </c>
      <c r="BN42" s="26" t="s">
        <v>55</v>
      </c>
      <c r="BO42" s="26" t="s">
        <v>55</v>
      </c>
      <c r="BP42" s="26">
        <v>43416</v>
      </c>
      <c r="BQ42" s="27">
        <v>43318</v>
      </c>
      <c r="BR42" s="28">
        <f t="shared" si="0"/>
        <v>3.2666666666666666</v>
      </c>
      <c r="BS42" s="21" t="s">
        <v>1587</v>
      </c>
      <c r="BT42" s="25" t="str">
        <f>INDEX(Countries[Country Name],MATCH(FR_tracker_table[[#This Row],[Country ID]],Countries[Country ID],0))</f>
        <v>Botswana</v>
      </c>
      <c r="BU42" s="25" t="str">
        <f>INDEX(Countries[Global Fund Region],MATCH(FR_tracker_table[[#This Row],[Country ID]],Countries[Country ID],0))</f>
        <v>SEA</v>
      </c>
      <c r="BV42" s="25" t="str">
        <f>INDEX(Countries[Portfolio Categorisation],MATCH(FR_tracker_table[[#This Row],[Country ID]],Countries[Country ID],0))</f>
        <v>Focused</v>
      </c>
      <c r="BW4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43" spans="1:75" ht="15" customHeight="1" x14ac:dyDescent="0.25">
      <c r="A43" s="25" t="s">
        <v>1449</v>
      </c>
      <c r="B43" s="25" t="s">
        <v>555</v>
      </c>
      <c r="C43" s="25" t="s">
        <v>556</v>
      </c>
      <c r="D43" s="25" t="s">
        <v>55</v>
      </c>
      <c r="E43" s="25" t="s">
        <v>55</v>
      </c>
      <c r="F43" s="25" t="s">
        <v>557</v>
      </c>
      <c r="G43" s="25" t="s">
        <v>407</v>
      </c>
      <c r="H43" s="25" t="s">
        <v>75</v>
      </c>
      <c r="I43" s="25" t="s">
        <v>68</v>
      </c>
      <c r="J43" s="25" t="s">
        <v>385</v>
      </c>
      <c r="K43" s="25" t="s">
        <v>58</v>
      </c>
      <c r="L43" s="25" t="s">
        <v>427</v>
      </c>
      <c r="M43" s="25" t="s">
        <v>452</v>
      </c>
      <c r="N43" s="25" t="s">
        <v>453</v>
      </c>
      <c r="O43" s="25" t="s">
        <v>69</v>
      </c>
      <c r="P43" s="27">
        <v>42880</v>
      </c>
      <c r="Q43" s="25">
        <v>14161936.84908657</v>
      </c>
      <c r="R43" s="25">
        <v>14579215.220941233</v>
      </c>
      <c r="S43" s="25">
        <v>0</v>
      </c>
      <c r="T43" s="25">
        <v>28741152.070027802</v>
      </c>
      <c r="U43" s="25">
        <v>0</v>
      </c>
      <c r="V43" s="25" t="s">
        <v>1536</v>
      </c>
      <c r="W43" s="25" t="s">
        <v>55</v>
      </c>
      <c r="X43" s="25" t="s">
        <v>55</v>
      </c>
      <c r="Y43" s="25" t="s">
        <v>55</v>
      </c>
      <c r="Z43" s="25" t="s">
        <v>55</v>
      </c>
      <c r="AA43" s="25" t="s">
        <v>401</v>
      </c>
      <c r="AB43" s="25" t="s">
        <v>55</v>
      </c>
      <c r="AC43" s="25" t="s">
        <v>55</v>
      </c>
      <c r="AD43" s="25" t="s">
        <v>55</v>
      </c>
      <c r="AE43" s="25" t="s">
        <v>437</v>
      </c>
      <c r="AF43" s="25" t="s">
        <v>93</v>
      </c>
      <c r="AG43" s="25" t="s">
        <v>55</v>
      </c>
      <c r="AH43" s="25" t="s">
        <v>60</v>
      </c>
      <c r="AI43" s="25">
        <v>28741152</v>
      </c>
      <c r="AJ43" s="25">
        <v>0</v>
      </c>
      <c r="AK43" s="25">
        <v>14400000</v>
      </c>
      <c r="AL43" s="25">
        <v>28741152</v>
      </c>
      <c r="AM43" s="25">
        <v>28741152</v>
      </c>
      <c r="AN43" s="25" t="s">
        <v>558</v>
      </c>
      <c r="AO43" s="25" t="s">
        <v>62</v>
      </c>
      <c r="AP43" s="25" t="s">
        <v>55</v>
      </c>
      <c r="AQ43" s="25" t="s">
        <v>98</v>
      </c>
      <c r="AR43" s="25" t="s">
        <v>64</v>
      </c>
      <c r="AS43" s="25" t="s">
        <v>88</v>
      </c>
      <c r="AT43" s="25">
        <v>1.1222085063404781</v>
      </c>
      <c r="AU43" s="25">
        <v>32253565.256424643</v>
      </c>
      <c r="AV43" s="25">
        <v>32253565.256424643</v>
      </c>
      <c r="AW43" s="25">
        <v>15892645.998301616</v>
      </c>
      <c r="AX43" s="25">
        <v>16360919.336708823</v>
      </c>
      <c r="AY43" s="25">
        <v>0</v>
      </c>
      <c r="AZ43" s="25">
        <v>32253565.335010439</v>
      </c>
      <c r="BA43" s="25">
        <v>0</v>
      </c>
      <c r="BB43" s="25">
        <v>32253565.256424643</v>
      </c>
      <c r="BC43" s="25">
        <v>0</v>
      </c>
      <c r="BD43" s="25">
        <v>16159802.491302885</v>
      </c>
      <c r="BE43" s="25" t="s">
        <v>234</v>
      </c>
      <c r="BF43" s="25" t="s">
        <v>208</v>
      </c>
      <c r="BG43" s="26">
        <v>43076</v>
      </c>
      <c r="BH43" s="26" t="s">
        <v>55</v>
      </c>
      <c r="BI43" s="26" t="s">
        <v>55</v>
      </c>
      <c r="BJ43" s="26" t="s">
        <v>55</v>
      </c>
      <c r="BK43" s="26">
        <v>43076</v>
      </c>
      <c r="BL43" s="26">
        <v>43112</v>
      </c>
      <c r="BM43" s="26" t="s">
        <v>55</v>
      </c>
      <c r="BN43" s="26" t="s">
        <v>55</v>
      </c>
      <c r="BO43" s="26" t="s">
        <v>55</v>
      </c>
      <c r="BP43" s="26">
        <v>43112</v>
      </c>
      <c r="BQ43" s="27">
        <v>42878</v>
      </c>
      <c r="BR43" s="28">
        <f t="shared" si="0"/>
        <v>7.8</v>
      </c>
      <c r="BS43" s="21" t="s">
        <v>1583</v>
      </c>
      <c r="BT43" s="25" t="str">
        <f>INDEX(Countries[Country Name],MATCH(FR_tracker_table[[#This Row],[Country ID]],Countries[Country ID],0))</f>
        <v>Central African Republic</v>
      </c>
      <c r="BU43" s="25" t="str">
        <f>INDEX(Countries[Global Fund Region],MATCH(FR_tracker_table[[#This Row],[Country ID]],Countries[Country ID],0))</f>
        <v>CA</v>
      </c>
      <c r="BV43" s="25" t="str">
        <f>INDEX(Countries[Portfolio Categorisation],MATCH(FR_tracker_table[[#This Row],[Country ID]],Countries[Country ID],0))</f>
        <v>Core</v>
      </c>
      <c r="BW4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44" spans="1:75" ht="15" customHeight="1" x14ac:dyDescent="0.25">
      <c r="A44" s="25" t="s">
        <v>559</v>
      </c>
      <c r="B44" s="25" t="s">
        <v>560</v>
      </c>
      <c r="C44" s="25" t="s">
        <v>55</v>
      </c>
      <c r="D44" s="25" t="s">
        <v>55</v>
      </c>
      <c r="E44" s="25" t="s">
        <v>55</v>
      </c>
      <c r="F44" s="25" t="s">
        <v>561</v>
      </c>
      <c r="G44" s="25" t="s">
        <v>70</v>
      </c>
      <c r="H44" s="25" t="s">
        <v>70</v>
      </c>
      <c r="I44" s="25" t="s">
        <v>57</v>
      </c>
      <c r="J44" s="25" t="s">
        <v>385</v>
      </c>
      <c r="K44" s="25" t="s">
        <v>58</v>
      </c>
      <c r="L44" s="25" t="s">
        <v>427</v>
      </c>
      <c r="M44" s="25" t="s">
        <v>452</v>
      </c>
      <c r="N44" s="25" t="s">
        <v>453</v>
      </c>
      <c r="O44" s="25" t="s">
        <v>59</v>
      </c>
      <c r="P44" s="27">
        <v>42812</v>
      </c>
      <c r="Q44" s="25">
        <v>0</v>
      </c>
      <c r="R44" s="25">
        <v>0</v>
      </c>
      <c r="S44" s="25">
        <v>0</v>
      </c>
      <c r="T44" s="25">
        <v>27097646</v>
      </c>
      <c r="U44" s="25">
        <v>0</v>
      </c>
      <c r="V44" s="25" t="s">
        <v>562</v>
      </c>
      <c r="W44" s="25" t="s">
        <v>55</v>
      </c>
      <c r="X44" s="25" t="s">
        <v>55</v>
      </c>
      <c r="Y44" s="25" t="s">
        <v>55</v>
      </c>
      <c r="Z44" s="25" t="s">
        <v>55</v>
      </c>
      <c r="AA44" s="25" t="s">
        <v>390</v>
      </c>
      <c r="AB44" s="25" t="s">
        <v>55</v>
      </c>
      <c r="AC44" s="25" t="s">
        <v>55</v>
      </c>
      <c r="AD44" s="25" t="s">
        <v>391</v>
      </c>
      <c r="AE44" s="25" t="s">
        <v>437</v>
      </c>
      <c r="AF44" s="25" t="s">
        <v>93</v>
      </c>
      <c r="AG44" s="25" t="s">
        <v>391</v>
      </c>
      <c r="AH44" s="25" t="s">
        <v>60</v>
      </c>
      <c r="AI44" s="25">
        <v>27097646</v>
      </c>
      <c r="AJ44" s="25">
        <v>0</v>
      </c>
      <c r="AK44" s="25">
        <v>948000</v>
      </c>
      <c r="AL44" s="25">
        <v>27097646</v>
      </c>
      <c r="AM44" s="25">
        <v>27097646</v>
      </c>
      <c r="AN44" s="25" t="s">
        <v>560</v>
      </c>
      <c r="AO44" s="25" t="s">
        <v>62</v>
      </c>
      <c r="AP44" s="25" t="s">
        <v>55</v>
      </c>
      <c r="AQ44" s="25" t="s">
        <v>98</v>
      </c>
      <c r="AR44" s="25" t="s">
        <v>64</v>
      </c>
      <c r="AS44" s="25" t="s">
        <v>88</v>
      </c>
      <c r="AT44" s="25">
        <v>1.1222085063404781</v>
      </c>
      <c r="AU44" s="25">
        <v>30409208.843003031</v>
      </c>
      <c r="AV44" s="25">
        <v>30409208.843003031</v>
      </c>
      <c r="AW44" s="25">
        <v>0</v>
      </c>
      <c r="AX44" s="25">
        <v>0</v>
      </c>
      <c r="AY44" s="25">
        <v>0</v>
      </c>
      <c r="AZ44" s="25">
        <v>30409208.843003031</v>
      </c>
      <c r="BA44" s="25">
        <v>0</v>
      </c>
      <c r="BB44" s="25">
        <v>30409208.843003031</v>
      </c>
      <c r="BC44" s="25">
        <v>0</v>
      </c>
      <c r="BD44" s="25">
        <v>1063853.6640107732</v>
      </c>
      <c r="BE44" s="25" t="s">
        <v>234</v>
      </c>
      <c r="BF44" s="25" t="s">
        <v>208</v>
      </c>
      <c r="BG44" s="26">
        <v>43076</v>
      </c>
      <c r="BH44" s="26" t="s">
        <v>55</v>
      </c>
      <c r="BI44" s="26" t="s">
        <v>55</v>
      </c>
      <c r="BJ44" s="26" t="s">
        <v>55</v>
      </c>
      <c r="BK44" s="26">
        <v>43076</v>
      </c>
      <c r="BL44" s="26">
        <v>43112</v>
      </c>
      <c r="BM44" s="26" t="s">
        <v>55</v>
      </c>
      <c r="BN44" s="26" t="s">
        <v>55</v>
      </c>
      <c r="BO44" s="26" t="s">
        <v>55</v>
      </c>
      <c r="BP44" s="26">
        <v>43112</v>
      </c>
      <c r="BQ44" s="27">
        <v>42814</v>
      </c>
      <c r="BR44" s="28">
        <f t="shared" si="0"/>
        <v>9.9333333333333336</v>
      </c>
      <c r="BS44" s="21" t="s">
        <v>1582</v>
      </c>
      <c r="BT44" s="25" t="str">
        <f>INDEX(Countries[Country Name],MATCH(FR_tracker_table[[#This Row],[Country ID]],Countries[Country ID],0))</f>
        <v>Central African Republic</v>
      </c>
      <c r="BU44" s="25" t="str">
        <f>INDEX(Countries[Global Fund Region],MATCH(FR_tracker_table[[#This Row],[Country ID]],Countries[Country ID],0))</f>
        <v>CA</v>
      </c>
      <c r="BV44" s="25" t="str">
        <f>INDEX(Countries[Portfolio Categorisation],MATCH(FR_tracker_table[[#This Row],[Country ID]],Countries[Country ID],0))</f>
        <v>Core</v>
      </c>
      <c r="BW4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45" spans="1:75" ht="15" customHeight="1" x14ac:dyDescent="0.25">
      <c r="A45" s="25" t="s">
        <v>563</v>
      </c>
      <c r="B45" s="25" t="s">
        <v>564</v>
      </c>
      <c r="C45" s="25" t="s">
        <v>55</v>
      </c>
      <c r="D45" s="25" t="s">
        <v>55</v>
      </c>
      <c r="E45" s="25" t="s">
        <v>55</v>
      </c>
      <c r="F45" s="25" t="s">
        <v>565</v>
      </c>
      <c r="G45" s="25" t="s">
        <v>56</v>
      </c>
      <c r="H45" s="25" t="s">
        <v>56</v>
      </c>
      <c r="I45" s="25" t="s">
        <v>83</v>
      </c>
      <c r="J45" s="25" t="s">
        <v>385</v>
      </c>
      <c r="K45" s="25" t="s">
        <v>58</v>
      </c>
      <c r="L45" s="25" t="s">
        <v>498</v>
      </c>
      <c r="M45" s="25" t="s">
        <v>566</v>
      </c>
      <c r="N45" s="25" t="s">
        <v>453</v>
      </c>
      <c r="O45" s="25" t="s">
        <v>69</v>
      </c>
      <c r="P45" s="27">
        <v>42878</v>
      </c>
      <c r="Q45" s="25">
        <v>24142133</v>
      </c>
      <c r="R45" s="25">
        <v>20355409</v>
      </c>
      <c r="S45" s="25">
        <v>21544870</v>
      </c>
      <c r="T45" s="25">
        <v>66042412</v>
      </c>
      <c r="U45" s="25">
        <v>0</v>
      </c>
      <c r="V45" s="25" t="s">
        <v>567</v>
      </c>
      <c r="W45" s="25" t="s">
        <v>568</v>
      </c>
      <c r="X45" s="25" t="s">
        <v>55</v>
      </c>
      <c r="Y45" s="25" t="s">
        <v>55</v>
      </c>
      <c r="Z45" s="25" t="s">
        <v>55</v>
      </c>
      <c r="AA45" s="25" t="s">
        <v>401</v>
      </c>
      <c r="AB45" s="25" t="s">
        <v>391</v>
      </c>
      <c r="AC45" s="25" t="s">
        <v>391</v>
      </c>
      <c r="AD45" s="25" t="s">
        <v>391</v>
      </c>
      <c r="AE45" s="25" t="s">
        <v>395</v>
      </c>
      <c r="AF45" s="25" t="s">
        <v>391</v>
      </c>
      <c r="AG45" s="25" t="s">
        <v>391</v>
      </c>
      <c r="AH45" s="25" t="s">
        <v>60</v>
      </c>
      <c r="AI45" s="25">
        <v>66042412</v>
      </c>
      <c r="AJ45" s="25">
        <v>0</v>
      </c>
      <c r="AK45" s="25">
        <v>1293146</v>
      </c>
      <c r="AL45" s="25">
        <v>66042412</v>
      </c>
      <c r="AM45" s="25">
        <v>66042412</v>
      </c>
      <c r="AN45" s="25" t="s">
        <v>564</v>
      </c>
      <c r="AO45" s="25" t="s">
        <v>62</v>
      </c>
      <c r="AP45" s="25" t="s">
        <v>55</v>
      </c>
      <c r="AQ45" s="25" t="s">
        <v>105</v>
      </c>
      <c r="AR45" s="25" t="s">
        <v>64</v>
      </c>
      <c r="AS45" s="25" t="s">
        <v>88</v>
      </c>
      <c r="AT45" s="25">
        <v>1.1222085063404781</v>
      </c>
      <c r="AU45" s="25">
        <v>74113356.52564247</v>
      </c>
      <c r="AV45" s="25">
        <v>74113356.52564247</v>
      </c>
      <c r="AW45" s="25">
        <v>27092507.013803165</v>
      </c>
      <c r="AX45" s="25">
        <v>22843013.129839525</v>
      </c>
      <c r="AY45" s="25">
        <v>24177836.381999776</v>
      </c>
      <c r="AZ45" s="25">
        <v>74113356.52564247</v>
      </c>
      <c r="BA45" s="25">
        <v>0</v>
      </c>
      <c r="BB45" s="25">
        <v>74113356.52564247</v>
      </c>
      <c r="BC45" s="25">
        <v>0</v>
      </c>
      <c r="BD45" s="25">
        <v>1451179.4411401639</v>
      </c>
      <c r="BE45" s="25" t="s">
        <v>249</v>
      </c>
      <c r="BF45" s="25" t="s">
        <v>228</v>
      </c>
      <c r="BG45" s="26">
        <v>43039</v>
      </c>
      <c r="BH45" s="26" t="s">
        <v>55</v>
      </c>
      <c r="BI45" s="26" t="s">
        <v>55</v>
      </c>
      <c r="BJ45" s="26" t="s">
        <v>55</v>
      </c>
      <c r="BK45" s="26">
        <v>43039</v>
      </c>
      <c r="BL45" s="26">
        <v>43070</v>
      </c>
      <c r="BM45" s="26" t="s">
        <v>55</v>
      </c>
      <c r="BN45" s="26" t="s">
        <v>55</v>
      </c>
      <c r="BO45" s="26" t="s">
        <v>55</v>
      </c>
      <c r="BP45" s="26">
        <v>43070</v>
      </c>
      <c r="BQ45" s="27">
        <v>42878</v>
      </c>
      <c r="BR45" s="28">
        <f t="shared" si="0"/>
        <v>6.4</v>
      </c>
      <c r="BS45" s="21" t="s">
        <v>1583</v>
      </c>
      <c r="BT45" s="25" t="str">
        <f>INDEX(Countries[Country Name],MATCH(FR_tracker_table[[#This Row],[Country ID]],Countries[Country ID],0))</f>
        <v>Côte d'Ivoire</v>
      </c>
      <c r="BU45" s="25" t="str">
        <f>INDEX(Countries[Global Fund Region],MATCH(FR_tracker_table[[#This Row],[Country ID]],Countries[Country ID],0))</f>
        <v>HI Afr 1</v>
      </c>
      <c r="BV45" s="25" t="str">
        <f>INDEX(Countries[Portfolio Categorisation],MATCH(FR_tracker_table[[#This Row],[Country ID]],Countries[Country ID],0))</f>
        <v>High Impact</v>
      </c>
      <c r="BW4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46" spans="1:75" ht="15" customHeight="1" x14ac:dyDescent="0.25">
      <c r="A46" s="25" t="s">
        <v>569</v>
      </c>
      <c r="B46" s="25" t="s">
        <v>570</v>
      </c>
      <c r="C46" s="25" t="s">
        <v>55</v>
      </c>
      <c r="D46" s="25" t="s">
        <v>55</v>
      </c>
      <c r="E46" s="25" t="s">
        <v>55</v>
      </c>
      <c r="F46" s="25" t="s">
        <v>571</v>
      </c>
      <c r="G46" s="25" t="s">
        <v>70</v>
      </c>
      <c r="H46" s="25" t="s">
        <v>70</v>
      </c>
      <c r="I46" s="25" t="s">
        <v>57</v>
      </c>
      <c r="J46" s="25" t="s">
        <v>385</v>
      </c>
      <c r="K46" s="25" t="s">
        <v>58</v>
      </c>
      <c r="L46" s="25" t="s">
        <v>498</v>
      </c>
      <c r="M46" s="25" t="s">
        <v>566</v>
      </c>
      <c r="N46" s="25" t="s">
        <v>453</v>
      </c>
      <c r="O46" s="25" t="s">
        <v>59</v>
      </c>
      <c r="P46" s="27">
        <v>42815</v>
      </c>
      <c r="Q46" s="25">
        <v>0</v>
      </c>
      <c r="R46" s="25">
        <v>0</v>
      </c>
      <c r="S46" s="25">
        <v>0</v>
      </c>
      <c r="T46" s="25">
        <v>111117115</v>
      </c>
      <c r="U46" s="25">
        <v>0</v>
      </c>
      <c r="V46" s="25" t="s">
        <v>572</v>
      </c>
      <c r="W46" s="25" t="s">
        <v>573</v>
      </c>
      <c r="X46" s="25" t="s">
        <v>55</v>
      </c>
      <c r="Y46" s="25" t="s">
        <v>55</v>
      </c>
      <c r="Z46" s="25" t="s">
        <v>55</v>
      </c>
      <c r="AA46" s="25" t="s">
        <v>390</v>
      </c>
      <c r="AB46" s="25" t="s">
        <v>55</v>
      </c>
      <c r="AC46" s="25" t="s">
        <v>55</v>
      </c>
      <c r="AD46" s="25" t="s">
        <v>391</v>
      </c>
      <c r="AE46" s="25" t="s">
        <v>402</v>
      </c>
      <c r="AF46" s="25" t="s">
        <v>391</v>
      </c>
      <c r="AG46" s="25" t="s">
        <v>391</v>
      </c>
      <c r="AH46" s="25" t="s">
        <v>60</v>
      </c>
      <c r="AI46" s="25">
        <v>111117115</v>
      </c>
      <c r="AJ46" s="25">
        <v>0</v>
      </c>
      <c r="AK46" s="25">
        <v>7746497</v>
      </c>
      <c r="AL46" s="25">
        <v>111117115</v>
      </c>
      <c r="AM46" s="25">
        <v>111117115</v>
      </c>
      <c r="AN46" s="25" t="s">
        <v>570</v>
      </c>
      <c r="AO46" s="25" t="s">
        <v>62</v>
      </c>
      <c r="AP46" s="25" t="s">
        <v>55</v>
      </c>
      <c r="AQ46" s="25" t="s">
        <v>105</v>
      </c>
      <c r="AR46" s="25" t="s">
        <v>64</v>
      </c>
      <c r="AS46" s="25" t="s">
        <v>88</v>
      </c>
      <c r="AT46" s="25">
        <v>1.1222085063404781</v>
      </c>
      <c r="AU46" s="25">
        <v>124696571.65301313</v>
      </c>
      <c r="AV46" s="25">
        <v>124696571.65301313</v>
      </c>
      <c r="AW46" s="25">
        <v>0</v>
      </c>
      <c r="AX46" s="25">
        <v>0</v>
      </c>
      <c r="AY46" s="25">
        <v>0</v>
      </c>
      <c r="AZ46" s="25">
        <v>124696571.65301313</v>
      </c>
      <c r="BA46" s="25">
        <v>0</v>
      </c>
      <c r="BB46" s="25">
        <v>124696571.65301313</v>
      </c>
      <c r="BC46" s="25">
        <v>0</v>
      </c>
      <c r="BD46" s="25">
        <v>8693184.8277409952</v>
      </c>
      <c r="BE46" s="25" t="s">
        <v>249</v>
      </c>
      <c r="BF46" s="25" t="s">
        <v>228</v>
      </c>
      <c r="BG46" s="26">
        <v>43039</v>
      </c>
      <c r="BH46" s="26" t="s">
        <v>55</v>
      </c>
      <c r="BI46" s="26" t="s">
        <v>55</v>
      </c>
      <c r="BJ46" s="26" t="s">
        <v>55</v>
      </c>
      <c r="BK46" s="26">
        <v>43039</v>
      </c>
      <c r="BL46" s="26">
        <v>43070</v>
      </c>
      <c r="BM46" s="26" t="s">
        <v>55</v>
      </c>
      <c r="BN46" s="26" t="s">
        <v>55</v>
      </c>
      <c r="BO46" s="26" t="s">
        <v>55</v>
      </c>
      <c r="BP46" s="26">
        <v>43070</v>
      </c>
      <c r="BQ46" s="27">
        <v>42814</v>
      </c>
      <c r="BR46" s="28">
        <f t="shared" si="0"/>
        <v>8.5333333333333332</v>
      </c>
      <c r="BS46" s="21" t="s">
        <v>1582</v>
      </c>
      <c r="BT46" s="25" t="str">
        <f>INDEX(Countries[Country Name],MATCH(FR_tracker_table[[#This Row],[Country ID]],Countries[Country ID],0))</f>
        <v>Côte d'Ivoire</v>
      </c>
      <c r="BU46" s="25" t="str">
        <f>INDEX(Countries[Global Fund Region],MATCH(FR_tracker_table[[#This Row],[Country ID]],Countries[Country ID],0))</f>
        <v>HI Afr 1</v>
      </c>
      <c r="BV46" s="25" t="str">
        <f>INDEX(Countries[Portfolio Categorisation],MATCH(FR_tracker_table[[#This Row],[Country ID]],Countries[Country ID],0))</f>
        <v>High Impact</v>
      </c>
      <c r="BW4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47" spans="1:75" ht="15" customHeight="1" x14ac:dyDescent="0.25">
      <c r="A47" s="25" t="s">
        <v>574</v>
      </c>
      <c r="B47" s="25" t="s">
        <v>575</v>
      </c>
      <c r="C47" s="25" t="s">
        <v>55</v>
      </c>
      <c r="D47" s="25" t="s">
        <v>55</v>
      </c>
      <c r="E47" s="25" t="s">
        <v>55</v>
      </c>
      <c r="F47" s="25" t="s">
        <v>576</v>
      </c>
      <c r="G47" s="25" t="s">
        <v>67</v>
      </c>
      <c r="H47" s="25" t="s">
        <v>67</v>
      </c>
      <c r="I47" s="25" t="s">
        <v>57</v>
      </c>
      <c r="J47" s="25" t="s">
        <v>385</v>
      </c>
      <c r="K47" s="25" t="s">
        <v>58</v>
      </c>
      <c r="L47" s="25" t="s">
        <v>498</v>
      </c>
      <c r="M47" s="25" t="s">
        <v>566</v>
      </c>
      <c r="N47" s="25" t="s">
        <v>453</v>
      </c>
      <c r="O47" s="25" t="s">
        <v>59</v>
      </c>
      <c r="P47" s="27">
        <v>42815</v>
      </c>
      <c r="Q47" s="25">
        <v>0</v>
      </c>
      <c r="R47" s="25">
        <v>0</v>
      </c>
      <c r="S47" s="25">
        <v>0</v>
      </c>
      <c r="T47" s="25">
        <v>12405185</v>
      </c>
      <c r="U47" s="25">
        <v>0</v>
      </c>
      <c r="V47" s="25" t="s">
        <v>577</v>
      </c>
      <c r="W47" s="25" t="s">
        <v>578</v>
      </c>
      <c r="X47" s="25" t="s">
        <v>55</v>
      </c>
      <c r="Y47" s="25" t="s">
        <v>55</v>
      </c>
      <c r="Z47" s="25" t="s">
        <v>55</v>
      </c>
      <c r="AA47" s="25" t="s">
        <v>390</v>
      </c>
      <c r="AB47" s="25" t="s">
        <v>55</v>
      </c>
      <c r="AC47" s="25" t="s">
        <v>55</v>
      </c>
      <c r="AD47" s="25" t="s">
        <v>391</v>
      </c>
      <c r="AE47" s="25" t="s">
        <v>474</v>
      </c>
      <c r="AF47" s="25" t="s">
        <v>391</v>
      </c>
      <c r="AG47" s="25" t="s">
        <v>391</v>
      </c>
      <c r="AH47" s="25" t="s">
        <v>60</v>
      </c>
      <c r="AI47" s="25">
        <v>12405185</v>
      </c>
      <c r="AJ47" s="25">
        <v>0</v>
      </c>
      <c r="AK47" s="25">
        <v>473030</v>
      </c>
      <c r="AL47" s="25">
        <v>12405185</v>
      </c>
      <c r="AM47" s="25">
        <v>12405185</v>
      </c>
      <c r="AN47" s="25" t="s">
        <v>575</v>
      </c>
      <c r="AO47" s="25" t="s">
        <v>62</v>
      </c>
      <c r="AP47" s="25" t="s">
        <v>55</v>
      </c>
      <c r="AQ47" s="25" t="s">
        <v>105</v>
      </c>
      <c r="AR47" s="25" t="s">
        <v>64</v>
      </c>
      <c r="AS47" s="25" t="s">
        <v>88</v>
      </c>
      <c r="AT47" s="25">
        <v>1.1222085063404781</v>
      </c>
      <c r="AU47" s="25">
        <v>13921204.129727304</v>
      </c>
      <c r="AV47" s="25">
        <v>13921204.129727304</v>
      </c>
      <c r="AW47" s="25">
        <v>0</v>
      </c>
      <c r="AX47" s="25">
        <v>0</v>
      </c>
      <c r="AY47" s="25">
        <v>0</v>
      </c>
      <c r="AZ47" s="25">
        <v>13921204.129727304</v>
      </c>
      <c r="BA47" s="25">
        <v>0</v>
      </c>
      <c r="BB47" s="25">
        <v>13921204.129727304</v>
      </c>
      <c r="BC47" s="25">
        <v>0</v>
      </c>
      <c r="BD47" s="25">
        <v>530838.28975423635</v>
      </c>
      <c r="BE47" s="25" t="s">
        <v>249</v>
      </c>
      <c r="BF47" s="25" t="s">
        <v>228</v>
      </c>
      <c r="BG47" s="26">
        <v>42991</v>
      </c>
      <c r="BH47" s="26" t="s">
        <v>55</v>
      </c>
      <c r="BI47" s="26" t="s">
        <v>55</v>
      </c>
      <c r="BJ47" s="26" t="s">
        <v>55</v>
      </c>
      <c r="BK47" s="26">
        <v>42991</v>
      </c>
      <c r="BL47" s="26">
        <v>43021</v>
      </c>
      <c r="BM47" s="26" t="s">
        <v>55</v>
      </c>
      <c r="BN47" s="26" t="s">
        <v>55</v>
      </c>
      <c r="BO47" s="26" t="s">
        <v>55</v>
      </c>
      <c r="BP47" s="26">
        <v>43021</v>
      </c>
      <c r="BQ47" s="27">
        <v>42814</v>
      </c>
      <c r="BR47" s="28">
        <f t="shared" si="0"/>
        <v>6.9</v>
      </c>
      <c r="BS47" s="21" t="s">
        <v>1582</v>
      </c>
      <c r="BT47" s="25" t="str">
        <f>INDEX(Countries[Country Name],MATCH(FR_tracker_table[[#This Row],[Country ID]],Countries[Country ID],0))</f>
        <v>Côte d'Ivoire</v>
      </c>
      <c r="BU47" s="25" t="str">
        <f>INDEX(Countries[Global Fund Region],MATCH(FR_tracker_table[[#This Row],[Country ID]],Countries[Country ID],0))</f>
        <v>HI Afr 1</v>
      </c>
      <c r="BV47" s="25" t="str">
        <f>INDEX(Countries[Portfolio Categorisation],MATCH(FR_tracker_table[[#This Row],[Country ID]],Countries[Country ID],0))</f>
        <v>High Impact</v>
      </c>
      <c r="BW4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48" spans="1:75" ht="15" customHeight="1" x14ac:dyDescent="0.25">
      <c r="A48" s="25" t="s">
        <v>579</v>
      </c>
      <c r="B48" s="25" t="s">
        <v>580</v>
      </c>
      <c r="C48" s="25" t="s">
        <v>581</v>
      </c>
      <c r="D48" s="25" t="s">
        <v>55</v>
      </c>
      <c r="E48" s="25" t="s">
        <v>55</v>
      </c>
      <c r="F48" s="25" t="s">
        <v>582</v>
      </c>
      <c r="G48" s="25" t="s">
        <v>407</v>
      </c>
      <c r="H48" s="25" t="s">
        <v>75</v>
      </c>
      <c r="I48" s="25" t="s">
        <v>76</v>
      </c>
      <c r="J48" s="25" t="s">
        <v>385</v>
      </c>
      <c r="K48" s="25" t="s">
        <v>58</v>
      </c>
      <c r="L48" s="25" t="s">
        <v>427</v>
      </c>
      <c r="M48" s="25" t="s">
        <v>452</v>
      </c>
      <c r="N48" s="25" t="s">
        <v>453</v>
      </c>
      <c r="O48" s="25" t="s">
        <v>77</v>
      </c>
      <c r="P48" s="27">
        <v>42975</v>
      </c>
      <c r="Q48" s="25">
        <v>27612474</v>
      </c>
      <c r="R48" s="25">
        <v>35614919</v>
      </c>
      <c r="S48" s="25">
        <v>35776322</v>
      </c>
      <c r="T48" s="25">
        <v>99003715</v>
      </c>
      <c r="U48" s="25">
        <v>0</v>
      </c>
      <c r="V48" s="25" t="s">
        <v>583</v>
      </c>
      <c r="W48" s="25" t="s">
        <v>584</v>
      </c>
      <c r="X48" s="25" t="s">
        <v>585</v>
      </c>
      <c r="Y48" s="25" t="s">
        <v>55</v>
      </c>
      <c r="Z48" s="25" t="s">
        <v>55</v>
      </c>
      <c r="AA48" s="25" t="s">
        <v>401</v>
      </c>
      <c r="AB48" s="25" t="s">
        <v>391</v>
      </c>
      <c r="AC48" s="25" t="s">
        <v>391</v>
      </c>
      <c r="AD48" s="25" t="s">
        <v>391</v>
      </c>
      <c r="AE48" s="25" t="s">
        <v>422</v>
      </c>
      <c r="AF48" s="25" t="s">
        <v>391</v>
      </c>
      <c r="AG48" s="25" t="s">
        <v>391</v>
      </c>
      <c r="AH48" s="25" t="s">
        <v>60</v>
      </c>
      <c r="AI48" s="25">
        <v>99003715</v>
      </c>
      <c r="AJ48" s="25">
        <v>0</v>
      </c>
      <c r="AK48" s="25">
        <v>594134</v>
      </c>
      <c r="AL48" s="25">
        <v>99003716</v>
      </c>
      <c r="AM48" s="25">
        <v>99003716</v>
      </c>
      <c r="AN48" s="25" t="s">
        <v>586</v>
      </c>
      <c r="AO48" s="25" t="s">
        <v>62</v>
      </c>
      <c r="AP48" s="25" t="s">
        <v>55</v>
      </c>
      <c r="AQ48" s="25" t="s">
        <v>96</v>
      </c>
      <c r="AR48" s="25" t="s">
        <v>64</v>
      </c>
      <c r="AS48" s="25" t="s">
        <v>88</v>
      </c>
      <c r="AT48" s="25">
        <v>1.1222085063404781</v>
      </c>
      <c r="AU48" s="25">
        <v>111102812.25451688</v>
      </c>
      <c r="AV48" s="25">
        <v>111102812.25451688</v>
      </c>
      <c r="AW48" s="25">
        <v>30986953.203905284</v>
      </c>
      <c r="AX48" s="25">
        <v>39967365.054427117</v>
      </c>
      <c r="AY48" s="25">
        <v>40148492.873975985</v>
      </c>
      <c r="AZ48" s="25">
        <v>111102811.13230838</v>
      </c>
      <c r="BA48" s="25">
        <v>0</v>
      </c>
      <c r="BB48" s="25">
        <v>111102811.13230838</v>
      </c>
      <c r="BC48" s="25">
        <v>0</v>
      </c>
      <c r="BD48" s="25">
        <v>666742.22870609362</v>
      </c>
      <c r="BE48" s="25" t="s">
        <v>234</v>
      </c>
      <c r="BF48" s="25" t="s">
        <v>208</v>
      </c>
      <c r="BG48" s="26">
        <v>43076</v>
      </c>
      <c r="BH48" s="26" t="s">
        <v>55</v>
      </c>
      <c r="BI48" s="26" t="s">
        <v>55</v>
      </c>
      <c r="BJ48" s="26" t="s">
        <v>55</v>
      </c>
      <c r="BK48" s="26">
        <v>43076</v>
      </c>
      <c r="BL48" s="26">
        <v>43112</v>
      </c>
      <c r="BM48" s="26" t="s">
        <v>55</v>
      </c>
      <c r="BN48" s="26" t="s">
        <v>55</v>
      </c>
      <c r="BO48" s="26" t="s">
        <v>55</v>
      </c>
      <c r="BP48" s="26">
        <v>43112</v>
      </c>
      <c r="BQ48" s="27">
        <v>42975</v>
      </c>
      <c r="BR48" s="28">
        <f t="shared" si="0"/>
        <v>4.5666666666666664</v>
      </c>
      <c r="BS48" s="21" t="s">
        <v>1584</v>
      </c>
      <c r="BT48" s="25" t="str">
        <f>INDEX(Countries[Country Name],MATCH(FR_tracker_table[[#This Row],[Country ID]],Countries[Country ID],0))</f>
        <v>Cameroon</v>
      </c>
      <c r="BU48" s="25" t="str">
        <f>INDEX(Countries[Global Fund Region],MATCH(FR_tracker_table[[#This Row],[Country ID]],Countries[Country ID],0))</f>
        <v>CA</v>
      </c>
      <c r="BV48" s="25" t="str">
        <f>INDEX(Countries[Portfolio Categorisation],MATCH(FR_tracker_table[[#This Row],[Country ID]],Countries[Country ID],0))</f>
        <v>Core</v>
      </c>
      <c r="BW4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49" spans="1:75" ht="15" customHeight="1" x14ac:dyDescent="0.25">
      <c r="A49" s="25" t="s">
        <v>587</v>
      </c>
      <c r="B49" s="25" t="s">
        <v>588</v>
      </c>
      <c r="C49" s="25" t="s">
        <v>55</v>
      </c>
      <c r="D49" s="25" t="s">
        <v>55</v>
      </c>
      <c r="E49" s="25" t="s">
        <v>55</v>
      </c>
      <c r="F49" s="25" t="s">
        <v>589</v>
      </c>
      <c r="G49" s="25" t="s">
        <v>70</v>
      </c>
      <c r="H49" s="25" t="s">
        <v>70</v>
      </c>
      <c r="I49" s="25" t="s">
        <v>57</v>
      </c>
      <c r="J49" s="25" t="s">
        <v>385</v>
      </c>
      <c r="K49" s="25" t="s">
        <v>58</v>
      </c>
      <c r="L49" s="25" t="s">
        <v>427</v>
      </c>
      <c r="M49" s="25" t="s">
        <v>452</v>
      </c>
      <c r="N49" s="25" t="s">
        <v>453</v>
      </c>
      <c r="O49" s="25" t="s">
        <v>59</v>
      </c>
      <c r="P49" s="27">
        <v>42814</v>
      </c>
      <c r="Q49" s="25">
        <v>0</v>
      </c>
      <c r="R49" s="25">
        <v>0</v>
      </c>
      <c r="S49" s="25">
        <v>0</v>
      </c>
      <c r="T49" s="25">
        <v>65454364</v>
      </c>
      <c r="U49" s="25">
        <v>0</v>
      </c>
      <c r="V49" s="25" t="s">
        <v>590</v>
      </c>
      <c r="W49" s="25" t="s">
        <v>55</v>
      </c>
      <c r="X49" s="25" t="s">
        <v>55</v>
      </c>
      <c r="Y49" s="25" t="s">
        <v>55</v>
      </c>
      <c r="Z49" s="25" t="s">
        <v>55</v>
      </c>
      <c r="AA49" s="25" t="s">
        <v>390</v>
      </c>
      <c r="AB49" s="25" t="s">
        <v>55</v>
      </c>
      <c r="AC49" s="25" t="s">
        <v>55</v>
      </c>
      <c r="AD49" s="25" t="s">
        <v>391</v>
      </c>
      <c r="AE49" s="25" t="s">
        <v>395</v>
      </c>
      <c r="AF49" s="25" t="s">
        <v>391</v>
      </c>
      <c r="AG49" s="25" t="s">
        <v>391</v>
      </c>
      <c r="AH49" s="25" t="s">
        <v>60</v>
      </c>
      <c r="AI49" s="25">
        <v>65454364</v>
      </c>
      <c r="AJ49" s="25">
        <v>0</v>
      </c>
      <c r="AK49" s="25">
        <v>0</v>
      </c>
      <c r="AL49" s="25">
        <v>65454364</v>
      </c>
      <c r="AM49" s="25">
        <v>65454364</v>
      </c>
      <c r="AN49" s="25" t="s">
        <v>588</v>
      </c>
      <c r="AO49" s="25" t="s">
        <v>62</v>
      </c>
      <c r="AP49" s="25" t="s">
        <v>55</v>
      </c>
      <c r="AQ49" s="25" t="s">
        <v>96</v>
      </c>
      <c r="AR49" s="25" t="s">
        <v>64</v>
      </c>
      <c r="AS49" s="25" t="s">
        <v>88</v>
      </c>
      <c r="AT49" s="25">
        <v>1.1222085063404781</v>
      </c>
      <c r="AU49" s="25">
        <v>73453444.057905957</v>
      </c>
      <c r="AV49" s="25">
        <v>73453444.057905957</v>
      </c>
      <c r="AW49" s="25">
        <v>0</v>
      </c>
      <c r="AX49" s="25">
        <v>0</v>
      </c>
      <c r="AY49" s="25">
        <v>0</v>
      </c>
      <c r="AZ49" s="25">
        <v>73453444.057905957</v>
      </c>
      <c r="BA49" s="25">
        <v>0</v>
      </c>
      <c r="BB49" s="25">
        <v>73453444.057905957</v>
      </c>
      <c r="BC49" s="25">
        <v>0</v>
      </c>
      <c r="BD49" s="25">
        <v>0</v>
      </c>
      <c r="BE49" s="25" t="s">
        <v>234</v>
      </c>
      <c r="BF49" s="25" t="s">
        <v>208</v>
      </c>
      <c r="BG49" s="26">
        <v>43039</v>
      </c>
      <c r="BH49" s="26" t="s">
        <v>55</v>
      </c>
      <c r="BI49" s="26" t="s">
        <v>55</v>
      </c>
      <c r="BJ49" s="26" t="s">
        <v>55</v>
      </c>
      <c r="BK49" s="26">
        <v>43039</v>
      </c>
      <c r="BL49" s="26">
        <v>43070</v>
      </c>
      <c r="BM49" s="26" t="s">
        <v>55</v>
      </c>
      <c r="BN49" s="26" t="s">
        <v>55</v>
      </c>
      <c r="BO49" s="26" t="s">
        <v>55</v>
      </c>
      <c r="BP49" s="26">
        <v>43070</v>
      </c>
      <c r="BQ49" s="27">
        <v>42814</v>
      </c>
      <c r="BR49" s="28">
        <f t="shared" si="0"/>
        <v>8.5333333333333332</v>
      </c>
      <c r="BS49" s="21" t="s">
        <v>1582</v>
      </c>
      <c r="BT49" s="25" t="str">
        <f>INDEX(Countries[Country Name],MATCH(FR_tracker_table[[#This Row],[Country ID]],Countries[Country ID],0))</f>
        <v>Cameroon</v>
      </c>
      <c r="BU49" s="25" t="str">
        <f>INDEX(Countries[Global Fund Region],MATCH(FR_tracker_table[[#This Row],[Country ID]],Countries[Country ID],0))</f>
        <v>CA</v>
      </c>
      <c r="BV49" s="25" t="str">
        <f>INDEX(Countries[Portfolio Categorisation],MATCH(FR_tracker_table[[#This Row],[Country ID]],Countries[Country ID],0))</f>
        <v>Core</v>
      </c>
      <c r="BW4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50" spans="1:75" ht="15" customHeight="1" x14ac:dyDescent="0.25">
      <c r="A50" s="25" t="s">
        <v>591</v>
      </c>
      <c r="B50" s="25" t="s">
        <v>592</v>
      </c>
      <c r="C50" s="25" t="s">
        <v>593</v>
      </c>
      <c r="D50" s="25" t="s">
        <v>55</v>
      </c>
      <c r="E50" s="25" t="s">
        <v>55</v>
      </c>
      <c r="F50" s="25" t="s">
        <v>594</v>
      </c>
      <c r="G50" s="25" t="s">
        <v>407</v>
      </c>
      <c r="H50" s="25" t="s">
        <v>75</v>
      </c>
      <c r="I50" s="25" t="s">
        <v>76</v>
      </c>
      <c r="J50" s="25" t="s">
        <v>385</v>
      </c>
      <c r="K50" s="25" t="s">
        <v>58</v>
      </c>
      <c r="L50" s="25" t="s">
        <v>498</v>
      </c>
      <c r="M50" s="25" t="s">
        <v>566</v>
      </c>
      <c r="N50" s="25" t="s">
        <v>453</v>
      </c>
      <c r="O50" s="25" t="s">
        <v>59</v>
      </c>
      <c r="P50" s="27">
        <v>42815</v>
      </c>
      <c r="Q50" s="25">
        <v>58424932</v>
      </c>
      <c r="R50" s="25">
        <v>59951265</v>
      </c>
      <c r="S50" s="25">
        <v>60959205</v>
      </c>
      <c r="T50" s="25">
        <v>179335402</v>
      </c>
      <c r="U50" s="25">
        <v>0</v>
      </c>
      <c r="V50" s="25" t="s">
        <v>595</v>
      </c>
      <c r="W50" s="25" t="s">
        <v>596</v>
      </c>
      <c r="X50" s="25" t="s">
        <v>597</v>
      </c>
      <c r="Y50" s="25" t="s">
        <v>598</v>
      </c>
      <c r="Z50" s="25" t="s">
        <v>55</v>
      </c>
      <c r="AA50" s="25" t="s">
        <v>401</v>
      </c>
      <c r="AB50" s="25" t="s">
        <v>391</v>
      </c>
      <c r="AC50" s="25" t="s">
        <v>391</v>
      </c>
      <c r="AD50" s="25" t="s">
        <v>391</v>
      </c>
      <c r="AE50" s="25" t="s">
        <v>437</v>
      </c>
      <c r="AF50" s="25" t="s">
        <v>93</v>
      </c>
      <c r="AG50" s="25" t="s">
        <v>391</v>
      </c>
      <c r="AH50" s="25" t="s">
        <v>60</v>
      </c>
      <c r="AI50" s="25">
        <v>179335402</v>
      </c>
      <c r="AJ50" s="25">
        <v>0</v>
      </c>
      <c r="AK50" s="25">
        <v>0</v>
      </c>
      <c r="AL50" s="25">
        <v>179335402</v>
      </c>
      <c r="AM50" s="25">
        <v>179335402</v>
      </c>
      <c r="AN50" s="25" t="s">
        <v>599</v>
      </c>
      <c r="AO50" s="25" t="s">
        <v>62</v>
      </c>
      <c r="AP50" s="25" t="s">
        <v>55</v>
      </c>
      <c r="AQ50" s="25" t="s">
        <v>103</v>
      </c>
      <c r="AR50" s="25" t="s">
        <v>64</v>
      </c>
      <c r="AS50" s="25" t="s">
        <v>65</v>
      </c>
      <c r="AT50" s="25">
        <v>1.1222085063404781</v>
      </c>
      <c r="AU50" s="25">
        <v>179335402</v>
      </c>
      <c r="AV50" s="25">
        <v>179335402</v>
      </c>
      <c r="AW50" s="25">
        <v>58424932</v>
      </c>
      <c r="AX50" s="25">
        <v>59951265</v>
      </c>
      <c r="AY50" s="25">
        <v>60959205</v>
      </c>
      <c r="AZ50" s="25">
        <v>179335402</v>
      </c>
      <c r="BA50" s="25">
        <v>0</v>
      </c>
      <c r="BB50" s="25">
        <v>179335402</v>
      </c>
      <c r="BC50" s="25">
        <v>0</v>
      </c>
      <c r="BD50" s="25">
        <v>0</v>
      </c>
      <c r="BE50" s="25" t="s">
        <v>249</v>
      </c>
      <c r="BF50" s="25" t="s">
        <v>228</v>
      </c>
      <c r="BG50" s="26">
        <v>43025</v>
      </c>
      <c r="BH50" s="26" t="s">
        <v>55</v>
      </c>
      <c r="BI50" s="26" t="s">
        <v>55</v>
      </c>
      <c r="BJ50" s="26" t="s">
        <v>55</v>
      </c>
      <c r="BK50" s="26">
        <v>43025</v>
      </c>
      <c r="BL50" s="26">
        <v>43056</v>
      </c>
      <c r="BM50" s="26" t="s">
        <v>55</v>
      </c>
      <c r="BN50" s="26" t="s">
        <v>55</v>
      </c>
      <c r="BO50" s="26" t="s">
        <v>55</v>
      </c>
      <c r="BP50" s="26">
        <v>43056</v>
      </c>
      <c r="BQ50" s="27">
        <v>42814</v>
      </c>
      <c r="BR50" s="28">
        <f t="shared" si="0"/>
        <v>8.0666666666666664</v>
      </c>
      <c r="BS50" s="21" t="s">
        <v>1582</v>
      </c>
      <c r="BT50" s="25" t="str">
        <f>INDEX(Countries[Country Name],MATCH(FR_tracker_table[[#This Row],[Country ID]],Countries[Country ID],0))</f>
        <v>Congo (Democratic Republic)</v>
      </c>
      <c r="BU50" s="25" t="str">
        <f>INDEX(Countries[Global Fund Region],MATCH(FR_tracker_table[[#This Row],[Country ID]],Countries[Country ID],0))</f>
        <v>HI Afr 1</v>
      </c>
      <c r="BV50" s="25" t="str">
        <f>INDEX(Countries[Portfolio Categorisation],MATCH(FR_tracker_table[[#This Row],[Country ID]],Countries[Country ID],0))</f>
        <v>High Impact</v>
      </c>
      <c r="BW5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51" spans="1:75" ht="15" customHeight="1" x14ac:dyDescent="0.25">
      <c r="A51" s="25" t="s">
        <v>600</v>
      </c>
      <c r="B51" s="25" t="s">
        <v>601</v>
      </c>
      <c r="C51" s="25" t="s">
        <v>55</v>
      </c>
      <c r="D51" s="25" t="s">
        <v>55</v>
      </c>
      <c r="E51" s="25" t="s">
        <v>55</v>
      </c>
      <c r="F51" s="25" t="s">
        <v>602</v>
      </c>
      <c r="G51" s="25" t="s">
        <v>70</v>
      </c>
      <c r="H51" s="25" t="s">
        <v>70</v>
      </c>
      <c r="I51" s="25" t="s">
        <v>57</v>
      </c>
      <c r="J51" s="25" t="s">
        <v>385</v>
      </c>
      <c r="K51" s="25" t="s">
        <v>58</v>
      </c>
      <c r="L51" s="25" t="s">
        <v>498</v>
      </c>
      <c r="M51" s="25" t="s">
        <v>566</v>
      </c>
      <c r="N51" s="25" t="s">
        <v>453</v>
      </c>
      <c r="O51" s="25" t="s">
        <v>59</v>
      </c>
      <c r="P51" s="27">
        <v>42814</v>
      </c>
      <c r="Q51" s="25">
        <v>0</v>
      </c>
      <c r="R51" s="25">
        <v>0</v>
      </c>
      <c r="S51" s="25">
        <v>0</v>
      </c>
      <c r="T51" s="25">
        <v>347651023</v>
      </c>
      <c r="U51" s="25">
        <v>0</v>
      </c>
      <c r="V51" s="25" t="s">
        <v>603</v>
      </c>
      <c r="W51" s="25" t="s">
        <v>597</v>
      </c>
      <c r="X51" s="25" t="s">
        <v>604</v>
      </c>
      <c r="Y51" s="25" t="s">
        <v>55</v>
      </c>
      <c r="Z51" s="25" t="s">
        <v>55</v>
      </c>
      <c r="AA51" s="25" t="s">
        <v>390</v>
      </c>
      <c r="AB51" s="25" t="s">
        <v>55</v>
      </c>
      <c r="AC51" s="25" t="s">
        <v>55</v>
      </c>
      <c r="AD51" s="25" t="s">
        <v>391</v>
      </c>
      <c r="AE51" s="25" t="s">
        <v>437</v>
      </c>
      <c r="AF51" s="25" t="s">
        <v>93</v>
      </c>
      <c r="AG51" s="25" t="s">
        <v>391</v>
      </c>
      <c r="AH51" s="25" t="s">
        <v>60</v>
      </c>
      <c r="AI51" s="25">
        <v>347651023</v>
      </c>
      <c r="AJ51" s="25">
        <v>0</v>
      </c>
      <c r="AK51" s="25">
        <v>4038824</v>
      </c>
      <c r="AL51" s="25">
        <v>347651023</v>
      </c>
      <c r="AM51" s="25">
        <v>347651023</v>
      </c>
      <c r="AN51" s="25" t="s">
        <v>601</v>
      </c>
      <c r="AO51" s="25" t="s">
        <v>62</v>
      </c>
      <c r="AP51" s="25" t="s">
        <v>55</v>
      </c>
      <c r="AQ51" s="25" t="s">
        <v>103</v>
      </c>
      <c r="AR51" s="25" t="s">
        <v>64</v>
      </c>
      <c r="AS51" s="25" t="s">
        <v>65</v>
      </c>
      <c r="AT51" s="25">
        <v>1.1222085063404781</v>
      </c>
      <c r="AU51" s="25">
        <v>347651023</v>
      </c>
      <c r="AV51" s="25">
        <v>347651023</v>
      </c>
      <c r="AW51" s="25">
        <v>0</v>
      </c>
      <c r="AX51" s="25">
        <v>0</v>
      </c>
      <c r="AY51" s="25">
        <v>0</v>
      </c>
      <c r="AZ51" s="25">
        <v>347651023</v>
      </c>
      <c r="BA51" s="25">
        <v>0</v>
      </c>
      <c r="BB51" s="25">
        <v>347651023</v>
      </c>
      <c r="BC51" s="25">
        <v>0</v>
      </c>
      <c r="BD51" s="25">
        <v>4038824</v>
      </c>
      <c r="BE51" s="25" t="s">
        <v>249</v>
      </c>
      <c r="BF51" s="25" t="s">
        <v>228</v>
      </c>
      <c r="BG51" s="26">
        <v>43025</v>
      </c>
      <c r="BH51" s="26" t="s">
        <v>55</v>
      </c>
      <c r="BI51" s="26" t="s">
        <v>55</v>
      </c>
      <c r="BJ51" s="26" t="s">
        <v>55</v>
      </c>
      <c r="BK51" s="26">
        <v>43025</v>
      </c>
      <c r="BL51" s="26">
        <v>43056</v>
      </c>
      <c r="BM51" s="26" t="s">
        <v>55</v>
      </c>
      <c r="BN51" s="26" t="s">
        <v>55</v>
      </c>
      <c r="BO51" s="26" t="s">
        <v>55</v>
      </c>
      <c r="BP51" s="26">
        <v>43056</v>
      </c>
      <c r="BQ51" s="27">
        <v>42814</v>
      </c>
      <c r="BR51" s="28">
        <f t="shared" si="0"/>
        <v>8.0666666666666664</v>
      </c>
      <c r="BS51" s="21" t="s">
        <v>1582</v>
      </c>
      <c r="BT51" s="25" t="str">
        <f>INDEX(Countries[Country Name],MATCH(FR_tracker_table[[#This Row],[Country ID]],Countries[Country ID],0))</f>
        <v>Congo (Democratic Republic)</v>
      </c>
      <c r="BU51" s="25" t="str">
        <f>INDEX(Countries[Global Fund Region],MATCH(FR_tracker_table[[#This Row],[Country ID]],Countries[Country ID],0))</f>
        <v>HI Afr 1</v>
      </c>
      <c r="BV51" s="25" t="str">
        <f>INDEX(Countries[Portfolio Categorisation],MATCH(FR_tracker_table[[#This Row],[Country ID]],Countries[Country ID],0))</f>
        <v>High Impact</v>
      </c>
      <c r="BW5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52" spans="1:75" ht="15" customHeight="1" x14ac:dyDescent="0.25">
      <c r="A52" s="25" t="s">
        <v>605</v>
      </c>
      <c r="B52" s="25" t="s">
        <v>606</v>
      </c>
      <c r="C52" s="25" t="s">
        <v>607</v>
      </c>
      <c r="D52" s="25" t="s">
        <v>55</v>
      </c>
      <c r="E52" s="25" t="s">
        <v>55</v>
      </c>
      <c r="F52" s="25" t="s">
        <v>608</v>
      </c>
      <c r="G52" s="25" t="s">
        <v>407</v>
      </c>
      <c r="H52" s="25" t="s">
        <v>75</v>
      </c>
      <c r="I52" s="25" t="s">
        <v>76</v>
      </c>
      <c r="J52" s="25" t="s">
        <v>385</v>
      </c>
      <c r="K52" s="25" t="s">
        <v>58</v>
      </c>
      <c r="L52" s="25" t="s">
        <v>427</v>
      </c>
      <c r="M52" s="25" t="s">
        <v>452</v>
      </c>
      <c r="N52" s="25" t="s">
        <v>453</v>
      </c>
      <c r="O52" s="25" t="s">
        <v>69</v>
      </c>
      <c r="P52" s="27">
        <v>42878</v>
      </c>
      <c r="Q52" s="25">
        <v>5717268.755140557</v>
      </c>
      <c r="R52" s="25">
        <v>4685591.0959171783</v>
      </c>
      <c r="S52" s="25">
        <v>4849087.4681377998</v>
      </c>
      <c r="T52" s="25">
        <v>15251947.319195535</v>
      </c>
      <c r="U52" s="25">
        <v>0</v>
      </c>
      <c r="V52" s="25" t="s">
        <v>609</v>
      </c>
      <c r="W52" s="25" t="s">
        <v>610</v>
      </c>
      <c r="X52" s="25" t="s">
        <v>55</v>
      </c>
      <c r="Y52" s="25" t="s">
        <v>55</v>
      </c>
      <c r="Z52" s="25" t="s">
        <v>55</v>
      </c>
      <c r="AA52" s="25" t="s">
        <v>401</v>
      </c>
      <c r="AB52" s="25" t="s">
        <v>55</v>
      </c>
      <c r="AC52" s="25" t="s">
        <v>55</v>
      </c>
      <c r="AD52" s="25" t="s">
        <v>55</v>
      </c>
      <c r="AE52" s="25" t="s">
        <v>611</v>
      </c>
      <c r="AF52" s="25" t="s">
        <v>55</v>
      </c>
      <c r="AG52" s="25" t="s">
        <v>55</v>
      </c>
      <c r="AH52" s="25" t="s">
        <v>60</v>
      </c>
      <c r="AI52" s="25">
        <v>15251947</v>
      </c>
      <c r="AJ52" s="25">
        <v>0</v>
      </c>
      <c r="AK52" s="25">
        <v>4600000</v>
      </c>
      <c r="AL52" s="25">
        <v>15251947</v>
      </c>
      <c r="AM52" s="25">
        <v>15251947</v>
      </c>
      <c r="AN52" s="25" t="s">
        <v>612</v>
      </c>
      <c r="AO52" s="25" t="s">
        <v>62</v>
      </c>
      <c r="AP52" s="25" t="s">
        <v>55</v>
      </c>
      <c r="AQ52" s="25" t="s">
        <v>102</v>
      </c>
      <c r="AR52" s="25" t="s">
        <v>64</v>
      </c>
      <c r="AS52" s="25" t="s">
        <v>88</v>
      </c>
      <c r="AT52" s="25">
        <v>1.1222085063404781</v>
      </c>
      <c r="AU52" s="25">
        <v>17115864.661654137</v>
      </c>
      <c r="AV52" s="25">
        <v>17115864.661654137</v>
      </c>
      <c r="AW52" s="25">
        <v>6415967.6300533693</v>
      </c>
      <c r="AX52" s="25">
        <v>5258210.1850714609</v>
      </c>
      <c r="AY52" s="25">
        <v>5441687.2047332507</v>
      </c>
      <c r="AZ52" s="25">
        <v>17115865.019858081</v>
      </c>
      <c r="BA52" s="25">
        <v>0</v>
      </c>
      <c r="BB52" s="25">
        <v>17115864.661654137</v>
      </c>
      <c r="BC52" s="25">
        <v>0</v>
      </c>
      <c r="BD52" s="25">
        <v>5162159.1291661989</v>
      </c>
      <c r="BE52" s="25" t="s">
        <v>234</v>
      </c>
      <c r="BF52" s="25" t="s">
        <v>208</v>
      </c>
      <c r="BG52" s="26">
        <v>43167</v>
      </c>
      <c r="BH52" s="26" t="s">
        <v>55</v>
      </c>
      <c r="BI52" s="26" t="s">
        <v>55</v>
      </c>
      <c r="BJ52" s="26" t="s">
        <v>55</v>
      </c>
      <c r="BK52" s="26">
        <v>43167</v>
      </c>
      <c r="BL52" s="26">
        <v>43201</v>
      </c>
      <c r="BM52" s="26" t="s">
        <v>55</v>
      </c>
      <c r="BN52" s="26" t="s">
        <v>55</v>
      </c>
      <c r="BO52" s="26" t="s">
        <v>55</v>
      </c>
      <c r="BP52" s="26">
        <v>43201</v>
      </c>
      <c r="BQ52" s="27">
        <v>42878</v>
      </c>
      <c r="BR52" s="28">
        <f t="shared" si="0"/>
        <v>10.766666666666667</v>
      </c>
      <c r="BS52" s="21" t="s">
        <v>1583</v>
      </c>
      <c r="BT52" s="25" t="str">
        <f>INDEX(Countries[Country Name],MATCH(FR_tracker_table[[#This Row],[Country ID]],Countries[Country ID],0))</f>
        <v>Congo</v>
      </c>
      <c r="BU52" s="25" t="str">
        <f>INDEX(Countries[Global Fund Region],MATCH(FR_tracker_table[[#This Row],[Country ID]],Countries[Country ID],0))</f>
        <v>CA</v>
      </c>
      <c r="BV52" s="25" t="str">
        <f>INDEX(Countries[Portfolio Categorisation],MATCH(FR_tracker_table[[#This Row],[Country ID]],Countries[Country ID],0))</f>
        <v>Core</v>
      </c>
      <c r="BW5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53" spans="1:75" ht="15" customHeight="1" x14ac:dyDescent="0.25">
      <c r="A53" s="25" t="s">
        <v>613</v>
      </c>
      <c r="B53" s="25" t="s">
        <v>614</v>
      </c>
      <c r="C53" s="25" t="s">
        <v>55</v>
      </c>
      <c r="D53" s="25" t="s">
        <v>55</v>
      </c>
      <c r="E53" s="25" t="s">
        <v>55</v>
      </c>
      <c r="F53" s="25" t="s">
        <v>615</v>
      </c>
      <c r="G53" s="25" t="s">
        <v>70</v>
      </c>
      <c r="H53" s="25" t="s">
        <v>70</v>
      </c>
      <c r="I53" s="25" t="s">
        <v>83</v>
      </c>
      <c r="J53" s="25" t="s">
        <v>385</v>
      </c>
      <c r="K53" s="25" t="s">
        <v>58</v>
      </c>
      <c r="L53" s="25" t="s">
        <v>427</v>
      </c>
      <c r="M53" s="25" t="s">
        <v>452</v>
      </c>
      <c r="N53" s="25" t="s">
        <v>453</v>
      </c>
      <c r="O53" s="25" t="s">
        <v>69</v>
      </c>
      <c r="P53" s="27">
        <v>42878</v>
      </c>
      <c r="Q53" s="25">
        <v>9934673.5556821637</v>
      </c>
      <c r="R53" s="25">
        <v>2726274.3331343704</v>
      </c>
      <c r="S53" s="25">
        <v>0</v>
      </c>
      <c r="T53" s="25">
        <v>12660947.888816534</v>
      </c>
      <c r="U53" s="25">
        <v>0</v>
      </c>
      <c r="V53" s="25" t="s">
        <v>610</v>
      </c>
      <c r="W53" s="25" t="s">
        <v>55</v>
      </c>
      <c r="X53" s="25" t="s">
        <v>55</v>
      </c>
      <c r="Y53" s="25" t="s">
        <v>55</v>
      </c>
      <c r="Z53" s="25" t="s">
        <v>55</v>
      </c>
      <c r="AA53" s="25" t="s">
        <v>401</v>
      </c>
      <c r="AB53" s="25" t="s">
        <v>55</v>
      </c>
      <c r="AC53" s="25" t="s">
        <v>55</v>
      </c>
      <c r="AD53" s="25" t="s">
        <v>55</v>
      </c>
      <c r="AE53" s="25" t="s">
        <v>611</v>
      </c>
      <c r="AF53" s="25" t="s">
        <v>55</v>
      </c>
      <c r="AG53" s="25" t="s">
        <v>55</v>
      </c>
      <c r="AH53" s="25" t="s">
        <v>60</v>
      </c>
      <c r="AI53" s="25">
        <v>12660948</v>
      </c>
      <c r="AJ53" s="25">
        <v>0</v>
      </c>
      <c r="AK53" s="25">
        <v>2900000</v>
      </c>
      <c r="AL53" s="25">
        <v>12660948</v>
      </c>
      <c r="AM53" s="25">
        <v>12660948</v>
      </c>
      <c r="AN53" s="25" t="s">
        <v>614</v>
      </c>
      <c r="AO53" s="25" t="s">
        <v>62</v>
      </c>
      <c r="AP53" s="25" t="s">
        <v>55</v>
      </c>
      <c r="AQ53" s="25" t="s">
        <v>102</v>
      </c>
      <c r="AR53" s="25" t="s">
        <v>64</v>
      </c>
      <c r="AS53" s="25" t="s">
        <v>88</v>
      </c>
      <c r="AT53" s="25">
        <v>1.1222085063404781</v>
      </c>
      <c r="AU53" s="25">
        <v>14208223.543934463</v>
      </c>
      <c r="AV53" s="25">
        <v>14208223.543934463</v>
      </c>
      <c r="AW53" s="25">
        <v>11148775.171902327</v>
      </c>
      <c r="AX53" s="25">
        <v>3059448.2472611046</v>
      </c>
      <c r="AY53" s="25">
        <v>0</v>
      </c>
      <c r="AZ53" s="25">
        <v>14208223.419163432</v>
      </c>
      <c r="BA53" s="25">
        <v>0</v>
      </c>
      <c r="BB53" s="25">
        <v>14208223.543934463</v>
      </c>
      <c r="BC53" s="25">
        <v>0</v>
      </c>
      <c r="BD53" s="25">
        <v>3254404.6683873865</v>
      </c>
      <c r="BE53" s="25" t="s">
        <v>234</v>
      </c>
      <c r="BF53" s="25" t="s">
        <v>208</v>
      </c>
      <c r="BG53" s="26">
        <v>43167</v>
      </c>
      <c r="BH53" s="26" t="s">
        <v>55</v>
      </c>
      <c r="BI53" s="26" t="s">
        <v>55</v>
      </c>
      <c r="BJ53" s="26" t="s">
        <v>55</v>
      </c>
      <c r="BK53" s="26">
        <v>43167</v>
      </c>
      <c r="BL53" s="26">
        <v>43201</v>
      </c>
      <c r="BM53" s="26" t="s">
        <v>55</v>
      </c>
      <c r="BN53" s="26" t="s">
        <v>55</v>
      </c>
      <c r="BO53" s="26" t="s">
        <v>55</v>
      </c>
      <c r="BP53" s="26">
        <v>43201</v>
      </c>
      <c r="BQ53" s="27">
        <v>42878</v>
      </c>
      <c r="BR53" s="28">
        <f t="shared" si="0"/>
        <v>10.766666666666667</v>
      </c>
      <c r="BS53" s="21" t="s">
        <v>1583</v>
      </c>
      <c r="BT53" s="25" t="str">
        <f>INDEX(Countries[Country Name],MATCH(FR_tracker_table[[#This Row],[Country ID]],Countries[Country ID],0))</f>
        <v>Congo</v>
      </c>
      <c r="BU53" s="25" t="str">
        <f>INDEX(Countries[Global Fund Region],MATCH(FR_tracker_table[[#This Row],[Country ID]],Countries[Country ID],0))</f>
        <v>CA</v>
      </c>
      <c r="BV53" s="25" t="str">
        <f>INDEX(Countries[Portfolio Categorisation],MATCH(FR_tracker_table[[#This Row],[Country ID]],Countries[Country ID],0))</f>
        <v>Core</v>
      </c>
      <c r="BW5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54" spans="1:75" ht="15" customHeight="1" x14ac:dyDescent="0.25">
      <c r="A54" s="25" t="s">
        <v>616</v>
      </c>
      <c r="B54" s="25" t="s">
        <v>617</v>
      </c>
      <c r="C54" s="25" t="s">
        <v>55</v>
      </c>
      <c r="D54" s="25" t="s">
        <v>55</v>
      </c>
      <c r="E54" s="25" t="s">
        <v>55</v>
      </c>
      <c r="F54" s="25" t="s">
        <v>618</v>
      </c>
      <c r="G54" s="25" t="s">
        <v>56</v>
      </c>
      <c r="H54" s="25" t="s">
        <v>56</v>
      </c>
      <c r="I54" s="25" t="s">
        <v>57</v>
      </c>
      <c r="J54" s="25" t="s">
        <v>385</v>
      </c>
      <c r="K54" s="25" t="s">
        <v>58</v>
      </c>
      <c r="L54" s="25" t="s">
        <v>399</v>
      </c>
      <c r="M54" s="25" t="s">
        <v>1410</v>
      </c>
      <c r="N54" s="25" t="s">
        <v>526</v>
      </c>
      <c r="O54" s="25" t="s">
        <v>109</v>
      </c>
      <c r="P54" s="27">
        <v>43319</v>
      </c>
      <c r="Q54" s="25">
        <v>0</v>
      </c>
      <c r="R54" s="25">
        <v>0</v>
      </c>
      <c r="S54" s="25">
        <v>0</v>
      </c>
      <c r="T54" s="25">
        <v>10014581</v>
      </c>
      <c r="U54" s="25">
        <v>0</v>
      </c>
      <c r="V54" s="25" t="s">
        <v>1499</v>
      </c>
      <c r="W54" s="25" t="s">
        <v>1500</v>
      </c>
      <c r="X54" s="25" t="s">
        <v>55</v>
      </c>
      <c r="Y54" s="25" t="s">
        <v>55</v>
      </c>
      <c r="Z54" s="25" t="s">
        <v>55</v>
      </c>
      <c r="AA54" s="25" t="s">
        <v>390</v>
      </c>
      <c r="AB54" s="25" t="s">
        <v>55</v>
      </c>
      <c r="AC54" s="25" t="s">
        <v>55</v>
      </c>
      <c r="AD54" s="25" t="s">
        <v>55</v>
      </c>
      <c r="AE54" s="25" t="s">
        <v>55</v>
      </c>
      <c r="AF54" s="25" t="s">
        <v>55</v>
      </c>
      <c r="AG54" s="25" t="s">
        <v>55</v>
      </c>
      <c r="AH54" s="25" t="s">
        <v>60</v>
      </c>
      <c r="AI54" s="25">
        <v>10014581</v>
      </c>
      <c r="AJ54" s="25">
        <v>0</v>
      </c>
      <c r="AK54" s="25">
        <v>0</v>
      </c>
      <c r="AL54" s="25">
        <v>10014581</v>
      </c>
      <c r="AM54" s="25">
        <v>10014581</v>
      </c>
      <c r="AN54" s="25" t="s">
        <v>617</v>
      </c>
      <c r="AO54" s="25" t="s">
        <v>62</v>
      </c>
      <c r="AP54" s="25" t="s">
        <v>55</v>
      </c>
      <c r="AQ54" s="25" t="s">
        <v>100</v>
      </c>
      <c r="AR54" s="25" t="s">
        <v>64</v>
      </c>
      <c r="AS54" s="25" t="s">
        <v>65</v>
      </c>
      <c r="AT54" s="25">
        <v>1.1222085063404781</v>
      </c>
      <c r="AU54" s="25">
        <v>10014581</v>
      </c>
      <c r="AV54" s="25">
        <v>10014581</v>
      </c>
      <c r="AW54" s="25">
        <v>0</v>
      </c>
      <c r="AX54" s="25">
        <v>0</v>
      </c>
      <c r="AY54" s="25">
        <v>0</v>
      </c>
      <c r="AZ54" s="25">
        <v>10014581</v>
      </c>
      <c r="BA54" s="25">
        <v>0</v>
      </c>
      <c r="BB54" s="25">
        <v>10014581</v>
      </c>
      <c r="BC54" s="25">
        <v>0</v>
      </c>
      <c r="BD54" s="25">
        <v>0</v>
      </c>
      <c r="BE54" s="25" t="s">
        <v>232</v>
      </c>
      <c r="BF54" s="25" t="s">
        <v>213</v>
      </c>
      <c r="BG54" s="26" t="s">
        <v>55</v>
      </c>
      <c r="BH54" s="26" t="s">
        <v>55</v>
      </c>
      <c r="BI54" s="26" t="s">
        <v>55</v>
      </c>
      <c r="BJ54" s="26" t="s">
        <v>55</v>
      </c>
      <c r="BK54" s="26">
        <v>43672</v>
      </c>
      <c r="BL54" s="26" t="s">
        <v>55</v>
      </c>
      <c r="BM54" s="26" t="s">
        <v>55</v>
      </c>
      <c r="BN54" s="26" t="s">
        <v>55</v>
      </c>
      <c r="BO54" s="26" t="s">
        <v>55</v>
      </c>
      <c r="BP54" s="26">
        <v>43693</v>
      </c>
      <c r="BQ54" s="27">
        <v>43318</v>
      </c>
      <c r="BR54" s="28">
        <f t="shared" si="0"/>
        <v>12.5</v>
      </c>
      <c r="BS54" s="21" t="s">
        <v>1587</v>
      </c>
      <c r="BT54" s="25" t="str">
        <f>INDEX(Countries[Country Name],MATCH(FR_tracker_table[[#This Row],[Country ID]],Countries[Country ID],0))</f>
        <v>Colombia</v>
      </c>
      <c r="BU54" s="25" t="str">
        <f>INDEX(Countries[Global Fund Region],MATCH(FR_tracker_table[[#This Row],[Country ID]],Countries[Country ID],0))</f>
        <v>LAC</v>
      </c>
      <c r="BV54" s="25" t="str">
        <f>INDEX(Countries[Portfolio Categorisation],MATCH(FR_tracker_table[[#This Row],[Country ID]],Countries[Country ID],0))</f>
        <v>Focused</v>
      </c>
      <c r="BW5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55" spans="1:75" ht="15" customHeight="1" x14ac:dyDescent="0.25">
      <c r="A55" s="25" t="s">
        <v>619</v>
      </c>
      <c r="B55" s="25" t="s">
        <v>620</v>
      </c>
      <c r="C55" s="25" t="s">
        <v>55</v>
      </c>
      <c r="D55" s="25" t="s">
        <v>55</v>
      </c>
      <c r="E55" s="25" t="s">
        <v>55</v>
      </c>
      <c r="F55" s="25" t="s">
        <v>621</v>
      </c>
      <c r="G55" s="25" t="s">
        <v>56</v>
      </c>
      <c r="H55" s="25" t="s">
        <v>56</v>
      </c>
      <c r="I55" s="25" t="s">
        <v>57</v>
      </c>
      <c r="J55" s="25" t="s">
        <v>385</v>
      </c>
      <c r="K55" s="25" t="s">
        <v>58</v>
      </c>
      <c r="L55" s="25" t="s">
        <v>498</v>
      </c>
      <c r="M55" s="25" t="s">
        <v>499</v>
      </c>
      <c r="N55" s="25" t="s">
        <v>453</v>
      </c>
      <c r="O55" s="25" t="s">
        <v>80</v>
      </c>
      <c r="P55" s="27">
        <v>43138</v>
      </c>
      <c r="Q55" s="25">
        <v>0</v>
      </c>
      <c r="R55" s="25">
        <v>0</v>
      </c>
      <c r="S55" s="25">
        <v>0</v>
      </c>
      <c r="T55" s="25">
        <v>1189797</v>
      </c>
      <c r="U55" s="25">
        <v>0</v>
      </c>
      <c r="V55" s="25" t="s">
        <v>1389</v>
      </c>
      <c r="W55" s="25" t="s">
        <v>55</v>
      </c>
      <c r="X55" s="25" t="s">
        <v>55</v>
      </c>
      <c r="Y55" s="25" t="s">
        <v>55</v>
      </c>
      <c r="Z55" s="25" t="s">
        <v>55</v>
      </c>
      <c r="AA55" s="25" t="s">
        <v>390</v>
      </c>
      <c r="AB55" s="25" t="s">
        <v>391</v>
      </c>
      <c r="AC55" s="25" t="s">
        <v>391</v>
      </c>
      <c r="AD55" s="25" t="s">
        <v>391</v>
      </c>
      <c r="AE55" s="25" t="s">
        <v>395</v>
      </c>
      <c r="AF55" s="25" t="s">
        <v>391</v>
      </c>
      <c r="AG55" s="25" t="s">
        <v>391</v>
      </c>
      <c r="AH55" s="25" t="s">
        <v>60</v>
      </c>
      <c r="AI55" s="25">
        <v>1189797</v>
      </c>
      <c r="AJ55" s="25">
        <v>0</v>
      </c>
      <c r="AK55" s="25">
        <v>0</v>
      </c>
      <c r="AL55" s="25">
        <v>1189797</v>
      </c>
      <c r="AM55" s="25">
        <v>1189797</v>
      </c>
      <c r="AN55" s="25" t="s">
        <v>620</v>
      </c>
      <c r="AO55" s="25" t="s">
        <v>62</v>
      </c>
      <c r="AP55" s="25" t="s">
        <v>55</v>
      </c>
      <c r="AQ55" s="25" t="s">
        <v>101</v>
      </c>
      <c r="AR55" s="25" t="s">
        <v>64</v>
      </c>
      <c r="AS55" s="25" t="s">
        <v>88</v>
      </c>
      <c r="AT55" s="25">
        <v>1.1222085063404781</v>
      </c>
      <c r="AU55" s="25">
        <v>1335200.3142183819</v>
      </c>
      <c r="AV55" s="25">
        <v>1335200.3142183819</v>
      </c>
      <c r="AW55" s="25">
        <v>0</v>
      </c>
      <c r="AX55" s="25">
        <v>0</v>
      </c>
      <c r="AY55" s="25">
        <v>0</v>
      </c>
      <c r="AZ55" s="25">
        <v>1335200.3142183819</v>
      </c>
      <c r="BA55" s="25">
        <v>0</v>
      </c>
      <c r="BB55" s="25">
        <v>1335200.3142183819</v>
      </c>
      <c r="BC55" s="25">
        <v>0</v>
      </c>
      <c r="BD55" s="25">
        <v>0</v>
      </c>
      <c r="BE55" s="25" t="s">
        <v>221</v>
      </c>
      <c r="BF55" s="25" t="s">
        <v>213</v>
      </c>
      <c r="BG55" s="26">
        <v>43424</v>
      </c>
      <c r="BH55" s="26" t="s">
        <v>55</v>
      </c>
      <c r="BI55" s="26" t="s">
        <v>55</v>
      </c>
      <c r="BJ55" s="26" t="s">
        <v>55</v>
      </c>
      <c r="BK55" s="26">
        <v>43424</v>
      </c>
      <c r="BL55" s="26">
        <v>43455</v>
      </c>
      <c r="BM55" s="26" t="s">
        <v>55</v>
      </c>
      <c r="BN55" s="26" t="s">
        <v>55</v>
      </c>
      <c r="BO55" s="26" t="s">
        <v>55</v>
      </c>
      <c r="BP55" s="26">
        <v>43455</v>
      </c>
      <c r="BQ55" s="27">
        <v>43138</v>
      </c>
      <c r="BR55" s="28">
        <f t="shared" si="0"/>
        <v>10.566666666666666</v>
      </c>
      <c r="BS55" s="21" t="s">
        <v>1585</v>
      </c>
      <c r="BT55" s="25" t="str">
        <f>INDEX(Countries[Country Name],MATCH(FR_tracker_table[[#This Row],[Country ID]],Countries[Country ID],0))</f>
        <v>Comoros</v>
      </c>
      <c r="BU55" s="25" t="str">
        <f>INDEX(Countries[Global Fund Region],MATCH(FR_tracker_table[[#This Row],[Country ID]],Countries[Country ID],0))</f>
        <v>SEA</v>
      </c>
      <c r="BV55" s="25" t="str">
        <f>INDEX(Countries[Portfolio Categorisation],MATCH(FR_tracker_table[[#This Row],[Country ID]],Countries[Country ID],0))</f>
        <v>Focused</v>
      </c>
      <c r="BW5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56" spans="1:75" ht="15" customHeight="1" x14ac:dyDescent="0.25">
      <c r="A56" s="25" t="s">
        <v>622</v>
      </c>
      <c r="B56" s="25" t="s">
        <v>623</v>
      </c>
      <c r="C56" s="25" t="s">
        <v>55</v>
      </c>
      <c r="D56" s="25" t="s">
        <v>55</v>
      </c>
      <c r="E56" s="25" t="s">
        <v>55</v>
      </c>
      <c r="F56" s="25" t="s">
        <v>624</v>
      </c>
      <c r="G56" s="25" t="s">
        <v>70</v>
      </c>
      <c r="H56" s="25" t="s">
        <v>70</v>
      </c>
      <c r="I56" s="25" t="s">
        <v>57</v>
      </c>
      <c r="J56" s="25" t="s">
        <v>385</v>
      </c>
      <c r="K56" s="25" t="s">
        <v>58</v>
      </c>
      <c r="L56" s="25" t="s">
        <v>498</v>
      </c>
      <c r="M56" s="25" t="s">
        <v>499</v>
      </c>
      <c r="N56" s="25" t="s">
        <v>453</v>
      </c>
      <c r="O56" s="25" t="s">
        <v>80</v>
      </c>
      <c r="P56" s="27">
        <v>43138</v>
      </c>
      <c r="Q56" s="25">
        <v>0</v>
      </c>
      <c r="R56" s="25">
        <v>0</v>
      </c>
      <c r="S56" s="25">
        <v>0</v>
      </c>
      <c r="T56" s="25">
        <v>4089185</v>
      </c>
      <c r="U56" s="25">
        <v>0</v>
      </c>
      <c r="V56" s="25" t="s">
        <v>1390</v>
      </c>
      <c r="W56" s="25" t="s">
        <v>55</v>
      </c>
      <c r="X56" s="25" t="s">
        <v>55</v>
      </c>
      <c r="Y56" s="25" t="s">
        <v>55</v>
      </c>
      <c r="Z56" s="25" t="s">
        <v>55</v>
      </c>
      <c r="AA56" s="25" t="s">
        <v>390</v>
      </c>
      <c r="AB56" s="25" t="s">
        <v>391</v>
      </c>
      <c r="AC56" s="25" t="s">
        <v>391</v>
      </c>
      <c r="AD56" s="25" t="s">
        <v>391</v>
      </c>
      <c r="AE56" s="25" t="s">
        <v>395</v>
      </c>
      <c r="AF56" s="25" t="s">
        <v>391</v>
      </c>
      <c r="AG56" s="25" t="s">
        <v>391</v>
      </c>
      <c r="AH56" s="25" t="s">
        <v>60</v>
      </c>
      <c r="AI56" s="25">
        <v>4089185</v>
      </c>
      <c r="AJ56" s="25">
        <v>0</v>
      </c>
      <c r="AK56" s="25">
        <v>0</v>
      </c>
      <c r="AL56" s="25">
        <v>4089185</v>
      </c>
      <c r="AM56" s="25">
        <v>4089185</v>
      </c>
      <c r="AN56" s="25" t="s">
        <v>623</v>
      </c>
      <c r="AO56" s="25" t="s">
        <v>62</v>
      </c>
      <c r="AP56" s="25" t="s">
        <v>55</v>
      </c>
      <c r="AQ56" s="25" t="s">
        <v>101</v>
      </c>
      <c r="AR56" s="25" t="s">
        <v>64</v>
      </c>
      <c r="AS56" s="25" t="s">
        <v>88</v>
      </c>
      <c r="AT56" s="25">
        <v>1.1222085063404781</v>
      </c>
      <c r="AU56" s="25">
        <v>4588918.1909998879</v>
      </c>
      <c r="AV56" s="25">
        <v>4588918.1909998879</v>
      </c>
      <c r="AW56" s="25">
        <v>0</v>
      </c>
      <c r="AX56" s="25">
        <v>0</v>
      </c>
      <c r="AY56" s="25">
        <v>0</v>
      </c>
      <c r="AZ56" s="25">
        <v>4588918.1909998879</v>
      </c>
      <c r="BA56" s="25">
        <v>0</v>
      </c>
      <c r="BB56" s="25">
        <v>4588918.1909998879</v>
      </c>
      <c r="BC56" s="25">
        <v>0</v>
      </c>
      <c r="BD56" s="25">
        <v>0</v>
      </c>
      <c r="BE56" s="25" t="s">
        <v>221</v>
      </c>
      <c r="BF56" s="25" t="s">
        <v>213</v>
      </c>
      <c r="BG56" s="26">
        <v>43424</v>
      </c>
      <c r="BH56" s="26" t="s">
        <v>55</v>
      </c>
      <c r="BI56" s="26" t="s">
        <v>55</v>
      </c>
      <c r="BJ56" s="26" t="s">
        <v>55</v>
      </c>
      <c r="BK56" s="26">
        <v>43424</v>
      </c>
      <c r="BL56" s="26">
        <v>43455</v>
      </c>
      <c r="BM56" s="26" t="s">
        <v>55</v>
      </c>
      <c r="BN56" s="26" t="s">
        <v>55</v>
      </c>
      <c r="BO56" s="26" t="s">
        <v>55</v>
      </c>
      <c r="BP56" s="26">
        <v>43455</v>
      </c>
      <c r="BQ56" s="27">
        <v>43138</v>
      </c>
      <c r="BR56" s="28">
        <f t="shared" si="0"/>
        <v>10.566666666666666</v>
      </c>
      <c r="BS56" s="21" t="s">
        <v>1585</v>
      </c>
      <c r="BT56" s="25" t="str">
        <f>INDEX(Countries[Country Name],MATCH(FR_tracker_table[[#This Row],[Country ID]],Countries[Country ID],0))</f>
        <v>Comoros</v>
      </c>
      <c r="BU56" s="25" t="str">
        <f>INDEX(Countries[Global Fund Region],MATCH(FR_tracker_table[[#This Row],[Country ID]],Countries[Country ID],0))</f>
        <v>SEA</v>
      </c>
      <c r="BV56" s="25" t="str">
        <f>INDEX(Countries[Portfolio Categorisation],MATCH(FR_tracker_table[[#This Row],[Country ID]],Countries[Country ID],0))</f>
        <v>Focused</v>
      </c>
      <c r="BW5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57" spans="1:75" ht="15" customHeight="1" x14ac:dyDescent="0.25">
      <c r="A57" s="25" t="s">
        <v>625</v>
      </c>
      <c r="B57" s="25" t="s">
        <v>626</v>
      </c>
      <c r="C57" s="25" t="s">
        <v>55</v>
      </c>
      <c r="D57" s="25" t="s">
        <v>55</v>
      </c>
      <c r="E57" s="25" t="s">
        <v>55</v>
      </c>
      <c r="F57" s="25" t="s">
        <v>627</v>
      </c>
      <c r="G57" s="25" t="s">
        <v>67</v>
      </c>
      <c r="H57" s="25" t="s">
        <v>67</v>
      </c>
      <c r="I57" s="25" t="s">
        <v>57</v>
      </c>
      <c r="J57" s="25" t="s">
        <v>385</v>
      </c>
      <c r="K57" s="25" t="s">
        <v>58</v>
      </c>
      <c r="L57" s="25" t="s">
        <v>498</v>
      </c>
      <c r="M57" s="25" t="s">
        <v>499</v>
      </c>
      <c r="N57" s="25" t="s">
        <v>453</v>
      </c>
      <c r="O57" s="25" t="s">
        <v>80</v>
      </c>
      <c r="P57" s="27">
        <v>43137</v>
      </c>
      <c r="Q57" s="25">
        <v>0</v>
      </c>
      <c r="R57" s="25">
        <v>0</v>
      </c>
      <c r="S57" s="25">
        <v>0</v>
      </c>
      <c r="T57" s="25">
        <v>770674</v>
      </c>
      <c r="U57" s="25">
        <v>0</v>
      </c>
      <c r="V57" s="25" t="s">
        <v>1391</v>
      </c>
      <c r="W57" s="25" t="s">
        <v>55</v>
      </c>
      <c r="X57" s="25" t="s">
        <v>55</v>
      </c>
      <c r="Y57" s="25" t="s">
        <v>55</v>
      </c>
      <c r="Z57" s="25" t="s">
        <v>55</v>
      </c>
      <c r="AA57" s="25" t="s">
        <v>390</v>
      </c>
      <c r="AB57" s="25" t="s">
        <v>391</v>
      </c>
      <c r="AC57" s="25" t="s">
        <v>391</v>
      </c>
      <c r="AD57" s="25" t="s">
        <v>391</v>
      </c>
      <c r="AE57" s="25" t="s">
        <v>395</v>
      </c>
      <c r="AF57" s="25" t="s">
        <v>391</v>
      </c>
      <c r="AG57" s="25" t="s">
        <v>391</v>
      </c>
      <c r="AH57" s="25" t="s">
        <v>60</v>
      </c>
      <c r="AI57" s="25">
        <v>770674</v>
      </c>
      <c r="AJ57" s="25">
        <v>0</v>
      </c>
      <c r="AK57" s="25">
        <v>0</v>
      </c>
      <c r="AL57" s="25">
        <v>770674</v>
      </c>
      <c r="AM57" s="25">
        <v>770674</v>
      </c>
      <c r="AN57" s="25" t="s">
        <v>626</v>
      </c>
      <c r="AO57" s="25" t="s">
        <v>62</v>
      </c>
      <c r="AP57" s="25" t="s">
        <v>55</v>
      </c>
      <c r="AQ57" s="25" t="s">
        <v>101</v>
      </c>
      <c r="AR57" s="25" t="s">
        <v>64</v>
      </c>
      <c r="AS57" s="25" t="s">
        <v>88</v>
      </c>
      <c r="AT57" s="25">
        <v>1.1222085063404781</v>
      </c>
      <c r="AU57" s="25">
        <v>864856.91841544164</v>
      </c>
      <c r="AV57" s="25">
        <v>864856.91841544164</v>
      </c>
      <c r="AW57" s="25">
        <v>0</v>
      </c>
      <c r="AX57" s="25">
        <v>0</v>
      </c>
      <c r="AY57" s="25">
        <v>0</v>
      </c>
      <c r="AZ57" s="25">
        <v>864856.91841544164</v>
      </c>
      <c r="BA57" s="25">
        <v>0</v>
      </c>
      <c r="BB57" s="25">
        <v>864856.91841544164</v>
      </c>
      <c r="BC57" s="25">
        <v>0</v>
      </c>
      <c r="BD57" s="25">
        <v>0</v>
      </c>
      <c r="BE57" s="25" t="s">
        <v>221</v>
      </c>
      <c r="BF57" s="25" t="s">
        <v>213</v>
      </c>
      <c r="BG57" s="26">
        <v>43363</v>
      </c>
      <c r="BH57" s="26" t="s">
        <v>55</v>
      </c>
      <c r="BI57" s="26" t="s">
        <v>55</v>
      </c>
      <c r="BJ57" s="26" t="s">
        <v>55</v>
      </c>
      <c r="BK57" s="26">
        <v>43363</v>
      </c>
      <c r="BL57" s="26">
        <v>43399</v>
      </c>
      <c r="BM57" s="26" t="s">
        <v>55</v>
      </c>
      <c r="BN57" s="26" t="s">
        <v>55</v>
      </c>
      <c r="BO57" s="26" t="s">
        <v>55</v>
      </c>
      <c r="BP57" s="26">
        <v>43399</v>
      </c>
      <c r="BQ57" s="27">
        <v>43138</v>
      </c>
      <c r="BR57" s="28">
        <f t="shared" si="0"/>
        <v>8.6999999999999993</v>
      </c>
      <c r="BS57" s="21" t="s">
        <v>1585</v>
      </c>
      <c r="BT57" s="25" t="str">
        <f>INDEX(Countries[Country Name],MATCH(FR_tracker_table[[#This Row],[Country ID]],Countries[Country ID],0))</f>
        <v>Comoros</v>
      </c>
      <c r="BU57" s="25" t="str">
        <f>INDEX(Countries[Global Fund Region],MATCH(FR_tracker_table[[#This Row],[Country ID]],Countries[Country ID],0))</f>
        <v>SEA</v>
      </c>
      <c r="BV57" s="25" t="str">
        <f>INDEX(Countries[Portfolio Categorisation],MATCH(FR_tracker_table[[#This Row],[Country ID]],Countries[Country ID],0))</f>
        <v>Focused</v>
      </c>
      <c r="BW5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58" spans="1:75" ht="15" customHeight="1" x14ac:dyDescent="0.25">
      <c r="A58" s="25" t="s">
        <v>628</v>
      </c>
      <c r="B58" s="25" t="s">
        <v>1566</v>
      </c>
      <c r="C58" s="25" t="s">
        <v>1567</v>
      </c>
      <c r="D58" s="25" t="s">
        <v>1568</v>
      </c>
      <c r="E58" s="25" t="s">
        <v>55</v>
      </c>
      <c r="F58" s="25" t="s">
        <v>629</v>
      </c>
      <c r="G58" s="25" t="s">
        <v>97</v>
      </c>
      <c r="H58" s="25" t="s">
        <v>97</v>
      </c>
      <c r="I58" s="25" t="s">
        <v>57</v>
      </c>
      <c r="J58" s="25" t="s">
        <v>385</v>
      </c>
      <c r="K58" s="25" t="s">
        <v>58</v>
      </c>
      <c r="L58" s="25" t="s">
        <v>427</v>
      </c>
      <c r="M58" s="25" t="s">
        <v>452</v>
      </c>
      <c r="N58" s="25" t="s">
        <v>453</v>
      </c>
      <c r="O58" s="25" t="s">
        <v>59</v>
      </c>
      <c r="P58" s="27">
        <v>42814</v>
      </c>
      <c r="Q58" s="25">
        <v>0</v>
      </c>
      <c r="R58" s="25">
        <v>0</v>
      </c>
      <c r="S58" s="25">
        <v>0</v>
      </c>
      <c r="T58" s="25">
        <v>3603959</v>
      </c>
      <c r="U58" s="25">
        <v>0</v>
      </c>
      <c r="V58" s="25" t="s">
        <v>630</v>
      </c>
      <c r="W58" s="25" t="s">
        <v>55</v>
      </c>
      <c r="X58" s="25" t="s">
        <v>55</v>
      </c>
      <c r="Y58" s="25" t="s">
        <v>55</v>
      </c>
      <c r="Z58" s="25" t="s">
        <v>55</v>
      </c>
      <c r="AA58" s="25" t="s">
        <v>390</v>
      </c>
      <c r="AB58" s="25" t="s">
        <v>55</v>
      </c>
      <c r="AC58" s="25" t="s">
        <v>55</v>
      </c>
      <c r="AD58" s="25" t="s">
        <v>391</v>
      </c>
      <c r="AE58" s="25" t="s">
        <v>395</v>
      </c>
      <c r="AF58" s="25" t="s">
        <v>391</v>
      </c>
      <c r="AG58" s="25" t="s">
        <v>391</v>
      </c>
      <c r="AH58" s="25" t="s">
        <v>60</v>
      </c>
      <c r="AI58" s="25">
        <v>3603959</v>
      </c>
      <c r="AJ58" s="25">
        <v>0</v>
      </c>
      <c r="AK58" s="25">
        <v>0</v>
      </c>
      <c r="AL58" s="25">
        <v>3603959</v>
      </c>
      <c r="AM58" s="25">
        <v>3603959</v>
      </c>
      <c r="AN58" s="25" t="s">
        <v>1569</v>
      </c>
      <c r="AO58" s="25" t="s">
        <v>62</v>
      </c>
      <c r="AP58" s="25" t="s">
        <v>55</v>
      </c>
      <c r="AQ58" s="25" t="s">
        <v>1570</v>
      </c>
      <c r="AR58" s="25" t="s">
        <v>64</v>
      </c>
      <c r="AS58" s="25" t="s">
        <v>88</v>
      </c>
      <c r="AT58" s="25">
        <v>1.1222085063404781</v>
      </c>
      <c r="AU58" s="25">
        <v>4044393.4463023231</v>
      </c>
      <c r="AV58" s="25">
        <v>4044393.4463023231</v>
      </c>
      <c r="AW58" s="25">
        <v>0</v>
      </c>
      <c r="AX58" s="25">
        <v>0</v>
      </c>
      <c r="AY58" s="25">
        <v>0</v>
      </c>
      <c r="AZ58" s="25">
        <v>4044393.4463023231</v>
      </c>
      <c r="BA58" s="25">
        <v>0</v>
      </c>
      <c r="BB58" s="25">
        <v>4044393.4463023231</v>
      </c>
      <c r="BC58" s="25">
        <v>0</v>
      </c>
      <c r="BD58" s="25">
        <v>0</v>
      </c>
      <c r="BE58" s="25" t="s">
        <v>234</v>
      </c>
      <c r="BF58" s="25" t="s">
        <v>213</v>
      </c>
      <c r="BG58" s="26">
        <v>43039</v>
      </c>
      <c r="BH58" s="26" t="s">
        <v>55</v>
      </c>
      <c r="BI58" s="26" t="s">
        <v>55</v>
      </c>
      <c r="BJ58" s="26" t="s">
        <v>55</v>
      </c>
      <c r="BK58" s="26">
        <v>43039</v>
      </c>
      <c r="BL58" s="26">
        <v>43070</v>
      </c>
      <c r="BM58" s="26" t="s">
        <v>55</v>
      </c>
      <c r="BN58" s="26" t="s">
        <v>55</v>
      </c>
      <c r="BO58" s="26" t="s">
        <v>55</v>
      </c>
      <c r="BP58" s="26">
        <v>43070</v>
      </c>
      <c r="BQ58" s="27">
        <v>42814</v>
      </c>
      <c r="BR58" s="28">
        <f t="shared" si="0"/>
        <v>8.5333333333333332</v>
      </c>
      <c r="BS58" s="21" t="s">
        <v>1582</v>
      </c>
      <c r="BT58" s="25" t="str">
        <f>INDEX(Countries[Country Name],MATCH(FR_tracker_table[[#This Row],[Country ID]],Countries[Country ID],0))</f>
        <v>Cabo Verde</v>
      </c>
      <c r="BU58" s="25" t="str">
        <f>INDEX(Countries[Global Fund Region],MATCH(FR_tracker_table[[#This Row],[Country ID]],Countries[Country ID],0))</f>
        <v>CA</v>
      </c>
      <c r="BV58" s="25" t="str">
        <f>INDEX(Countries[Portfolio Categorisation],MATCH(FR_tracker_table[[#This Row],[Country ID]],Countries[Country ID],0))</f>
        <v>Focused</v>
      </c>
      <c r="BW5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Integrated</v>
      </c>
    </row>
    <row r="59" spans="1:75" ht="15" customHeight="1" x14ac:dyDescent="0.25">
      <c r="A59" s="25" t="s">
        <v>1450</v>
      </c>
      <c r="B59" s="25" t="s">
        <v>631</v>
      </c>
      <c r="C59" s="25" t="s">
        <v>55</v>
      </c>
      <c r="D59" s="25" t="s">
        <v>55</v>
      </c>
      <c r="E59" s="25" t="s">
        <v>55</v>
      </c>
      <c r="F59" s="25" t="s">
        <v>632</v>
      </c>
      <c r="G59" s="25" t="s">
        <v>56</v>
      </c>
      <c r="H59" s="25" t="s">
        <v>56</v>
      </c>
      <c r="I59" s="25" t="s">
        <v>71</v>
      </c>
      <c r="J59" s="25" t="s">
        <v>385</v>
      </c>
      <c r="K59" s="25" t="s">
        <v>58</v>
      </c>
      <c r="L59" s="25" t="s">
        <v>399</v>
      </c>
      <c r="M59" s="25" t="s">
        <v>633</v>
      </c>
      <c r="N59" s="25" t="s">
        <v>526</v>
      </c>
      <c r="O59" s="25" t="s">
        <v>77</v>
      </c>
      <c r="P59" s="27">
        <v>42975</v>
      </c>
      <c r="Q59" s="25">
        <v>855880</v>
      </c>
      <c r="R59" s="25">
        <v>720992</v>
      </c>
      <c r="S59" s="25">
        <v>543226</v>
      </c>
      <c r="T59" s="25">
        <v>2120098</v>
      </c>
      <c r="U59" s="25">
        <v>0</v>
      </c>
      <c r="V59" s="25" t="s">
        <v>634</v>
      </c>
      <c r="W59" s="25" t="s">
        <v>55</v>
      </c>
      <c r="X59" s="25" t="s">
        <v>55</v>
      </c>
      <c r="Y59" s="25" t="s">
        <v>55</v>
      </c>
      <c r="Z59" s="25" t="s">
        <v>55</v>
      </c>
      <c r="AA59" s="25" t="s">
        <v>422</v>
      </c>
      <c r="AB59" s="25" t="s">
        <v>391</v>
      </c>
      <c r="AC59" s="25" t="s">
        <v>391</v>
      </c>
      <c r="AD59" s="25" t="s">
        <v>391</v>
      </c>
      <c r="AE59" s="25" t="s">
        <v>422</v>
      </c>
      <c r="AF59" s="25" t="s">
        <v>391</v>
      </c>
      <c r="AG59" s="25" t="s">
        <v>391</v>
      </c>
      <c r="AH59" s="25" t="s">
        <v>60</v>
      </c>
      <c r="AI59" s="25">
        <v>2120098</v>
      </c>
      <c r="AJ59" s="25">
        <v>0</v>
      </c>
      <c r="AK59" s="25">
        <v>0</v>
      </c>
      <c r="AL59" s="25">
        <v>2120098</v>
      </c>
      <c r="AM59" s="25">
        <v>2120098</v>
      </c>
      <c r="AN59" s="25" t="s">
        <v>631</v>
      </c>
      <c r="AO59" s="25" t="s">
        <v>62</v>
      </c>
      <c r="AP59" s="25" t="s">
        <v>55</v>
      </c>
      <c r="AQ59" s="25" t="s">
        <v>104</v>
      </c>
      <c r="AR59" s="25" t="s">
        <v>64</v>
      </c>
      <c r="AS59" s="25" t="s">
        <v>65</v>
      </c>
      <c r="AT59" s="25">
        <v>1.1222085063404781</v>
      </c>
      <c r="AU59" s="25">
        <v>2120098</v>
      </c>
      <c r="AV59" s="25">
        <v>2120098</v>
      </c>
      <c r="AW59" s="25">
        <v>855880</v>
      </c>
      <c r="AX59" s="25">
        <v>720992</v>
      </c>
      <c r="AY59" s="25">
        <v>543226</v>
      </c>
      <c r="AZ59" s="25">
        <v>2120098</v>
      </c>
      <c r="BA59" s="25">
        <v>0</v>
      </c>
      <c r="BB59" s="25">
        <v>2120098</v>
      </c>
      <c r="BC59" s="25">
        <v>0</v>
      </c>
      <c r="BD59" s="25">
        <v>0</v>
      </c>
      <c r="BE59" s="25" t="s">
        <v>232</v>
      </c>
      <c r="BF59" s="25" t="s">
        <v>213</v>
      </c>
      <c r="BG59" s="26">
        <v>43208</v>
      </c>
      <c r="BH59" s="26" t="s">
        <v>55</v>
      </c>
      <c r="BI59" s="26" t="s">
        <v>55</v>
      </c>
      <c r="BJ59" s="26" t="s">
        <v>55</v>
      </c>
      <c r="BK59" s="26">
        <v>43208</v>
      </c>
      <c r="BL59" s="26">
        <v>43248</v>
      </c>
      <c r="BM59" s="26" t="s">
        <v>55</v>
      </c>
      <c r="BN59" s="26" t="s">
        <v>55</v>
      </c>
      <c r="BO59" s="26" t="s">
        <v>55</v>
      </c>
      <c r="BP59" s="26">
        <v>43248</v>
      </c>
      <c r="BQ59" s="27">
        <v>42975</v>
      </c>
      <c r="BR59" s="28">
        <f t="shared" si="0"/>
        <v>9.1</v>
      </c>
      <c r="BS59" s="21" t="s">
        <v>1584</v>
      </c>
      <c r="BT59" s="25" t="str">
        <f>INDEX(Countries[Country Name],MATCH(FR_tracker_table[[#This Row],[Country ID]],Countries[Country ID],0))</f>
        <v>Costa Rica</v>
      </c>
      <c r="BU59" s="25" t="str">
        <f>INDEX(Countries[Global Fund Region],MATCH(FR_tracker_table[[#This Row],[Country ID]],Countries[Country ID],0))</f>
        <v>LAC</v>
      </c>
      <c r="BV59" s="25" t="str">
        <f>INDEX(Countries[Portfolio Categorisation],MATCH(FR_tracker_table[[#This Row],[Country ID]],Countries[Country ID],0))</f>
        <v>Focused</v>
      </c>
      <c r="BW5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60" spans="1:75" ht="15" customHeight="1" x14ac:dyDescent="0.25">
      <c r="A60" s="25" t="s">
        <v>635</v>
      </c>
      <c r="B60" s="25" t="s">
        <v>636</v>
      </c>
      <c r="C60" s="25" t="s">
        <v>55</v>
      </c>
      <c r="D60" s="25" t="s">
        <v>55</v>
      </c>
      <c r="E60" s="25" t="s">
        <v>55</v>
      </c>
      <c r="F60" s="25" t="s">
        <v>637</v>
      </c>
      <c r="G60" s="25" t="s">
        <v>56</v>
      </c>
      <c r="H60" s="25" t="s">
        <v>56</v>
      </c>
      <c r="I60" s="25" t="s">
        <v>71</v>
      </c>
      <c r="J60" s="25" t="s">
        <v>385</v>
      </c>
      <c r="K60" s="25" t="s">
        <v>58</v>
      </c>
      <c r="L60" s="25" t="s">
        <v>399</v>
      </c>
      <c r="M60" s="25" t="s">
        <v>633</v>
      </c>
      <c r="N60" s="25" t="s">
        <v>526</v>
      </c>
      <c r="O60" s="25" t="s">
        <v>59</v>
      </c>
      <c r="P60" s="27">
        <v>42815</v>
      </c>
      <c r="Q60" s="25">
        <v>5946685</v>
      </c>
      <c r="R60" s="25">
        <v>5211644</v>
      </c>
      <c r="S60" s="25">
        <v>2094896</v>
      </c>
      <c r="T60" s="25">
        <v>13253225</v>
      </c>
      <c r="U60" s="25">
        <v>0</v>
      </c>
      <c r="V60" s="25" t="s">
        <v>389</v>
      </c>
      <c r="W60" s="25" t="s">
        <v>55</v>
      </c>
      <c r="X60" s="25" t="s">
        <v>55</v>
      </c>
      <c r="Y60" s="25" t="s">
        <v>55</v>
      </c>
      <c r="Z60" s="25" t="s">
        <v>55</v>
      </c>
      <c r="AA60" s="25" t="s">
        <v>422</v>
      </c>
      <c r="AB60" s="25" t="s">
        <v>391</v>
      </c>
      <c r="AC60" s="25" t="s">
        <v>391</v>
      </c>
      <c r="AD60" s="25" t="s">
        <v>391</v>
      </c>
      <c r="AE60" s="25" t="s">
        <v>395</v>
      </c>
      <c r="AF60" s="25" t="s">
        <v>391</v>
      </c>
      <c r="AG60" s="25" t="s">
        <v>391</v>
      </c>
      <c r="AH60" s="25" t="s">
        <v>60</v>
      </c>
      <c r="AI60" s="25">
        <v>13253225</v>
      </c>
      <c r="AJ60" s="25">
        <v>0</v>
      </c>
      <c r="AK60" s="25">
        <v>759000</v>
      </c>
      <c r="AL60" s="25">
        <v>13253226</v>
      </c>
      <c r="AM60" s="25">
        <v>13253226</v>
      </c>
      <c r="AN60" s="25" t="s">
        <v>636</v>
      </c>
      <c r="AO60" s="25" t="s">
        <v>62</v>
      </c>
      <c r="AP60" s="25" t="s">
        <v>55</v>
      </c>
      <c r="AQ60" s="25" t="s">
        <v>106</v>
      </c>
      <c r="AR60" s="25" t="s">
        <v>64</v>
      </c>
      <c r="AS60" s="25" t="s">
        <v>65</v>
      </c>
      <c r="AT60" s="25">
        <v>1.1222085063404781</v>
      </c>
      <c r="AU60" s="25">
        <v>13253226</v>
      </c>
      <c r="AV60" s="25">
        <v>13253226</v>
      </c>
      <c r="AW60" s="25">
        <v>5946685</v>
      </c>
      <c r="AX60" s="25">
        <v>5211644</v>
      </c>
      <c r="AY60" s="25">
        <v>2094896</v>
      </c>
      <c r="AZ60" s="25">
        <v>13253225</v>
      </c>
      <c r="BA60" s="25">
        <v>0</v>
      </c>
      <c r="BB60" s="25">
        <v>13253225</v>
      </c>
      <c r="BC60" s="25">
        <v>0</v>
      </c>
      <c r="BD60" s="25">
        <v>759000</v>
      </c>
      <c r="BE60" s="25" t="s">
        <v>232</v>
      </c>
      <c r="BF60" s="25" t="s">
        <v>213</v>
      </c>
      <c r="BG60" s="26">
        <v>42991</v>
      </c>
      <c r="BH60" s="26" t="s">
        <v>55</v>
      </c>
      <c r="BI60" s="26" t="s">
        <v>55</v>
      </c>
      <c r="BJ60" s="26" t="s">
        <v>55</v>
      </c>
      <c r="BK60" s="26">
        <v>42991</v>
      </c>
      <c r="BL60" s="26">
        <v>43021</v>
      </c>
      <c r="BM60" s="26" t="s">
        <v>55</v>
      </c>
      <c r="BN60" s="26" t="s">
        <v>55</v>
      </c>
      <c r="BO60" s="26" t="s">
        <v>55</v>
      </c>
      <c r="BP60" s="26">
        <v>43021</v>
      </c>
      <c r="BQ60" s="27">
        <v>42814</v>
      </c>
      <c r="BR60" s="28">
        <f t="shared" si="0"/>
        <v>6.9</v>
      </c>
      <c r="BS60" s="21" t="s">
        <v>1582</v>
      </c>
      <c r="BT60" s="25" t="str">
        <f>INDEX(Countries[Country Name],MATCH(FR_tracker_table[[#This Row],[Country ID]],Countries[Country ID],0))</f>
        <v>Cuba</v>
      </c>
      <c r="BU60" s="25" t="str">
        <f>INDEX(Countries[Global Fund Region],MATCH(FR_tracker_table[[#This Row],[Country ID]],Countries[Country ID],0))</f>
        <v>LAC</v>
      </c>
      <c r="BV60" s="25" t="str">
        <f>INDEX(Countries[Portfolio Categorisation],MATCH(FR_tracker_table[[#This Row],[Country ID]],Countries[Country ID],0))</f>
        <v>Focused</v>
      </c>
      <c r="BW6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61" spans="1:75" ht="15" customHeight="1" x14ac:dyDescent="0.25">
      <c r="A61" s="25" t="s">
        <v>638</v>
      </c>
      <c r="B61" s="25" t="s">
        <v>639</v>
      </c>
      <c r="C61" s="25" t="s">
        <v>640</v>
      </c>
      <c r="D61" s="25" t="s">
        <v>55</v>
      </c>
      <c r="E61" s="25" t="s">
        <v>55</v>
      </c>
      <c r="F61" s="25" t="s">
        <v>641</v>
      </c>
      <c r="G61" s="25" t="s">
        <v>407</v>
      </c>
      <c r="H61" s="25" t="s">
        <v>75</v>
      </c>
      <c r="I61" s="25" t="s">
        <v>76</v>
      </c>
      <c r="J61" s="25" t="s">
        <v>385</v>
      </c>
      <c r="K61" s="25" t="s">
        <v>435</v>
      </c>
      <c r="L61" s="25" t="s">
        <v>427</v>
      </c>
      <c r="M61" s="25" t="s">
        <v>408</v>
      </c>
      <c r="N61" s="25" t="s">
        <v>453</v>
      </c>
      <c r="O61" s="25" t="s">
        <v>77</v>
      </c>
      <c r="P61" s="27">
        <v>42976</v>
      </c>
      <c r="Q61" s="25">
        <v>1975981</v>
      </c>
      <c r="R61" s="25">
        <v>1840639</v>
      </c>
      <c r="S61" s="25">
        <v>1967508</v>
      </c>
      <c r="T61" s="25">
        <v>5784128</v>
      </c>
      <c r="U61" s="25">
        <v>0</v>
      </c>
      <c r="V61" s="25" t="s">
        <v>389</v>
      </c>
      <c r="W61" s="25" t="s">
        <v>55</v>
      </c>
      <c r="X61" s="25" t="s">
        <v>55</v>
      </c>
      <c r="Y61" s="25" t="s">
        <v>55</v>
      </c>
      <c r="Z61" s="25" t="s">
        <v>55</v>
      </c>
      <c r="AA61" s="25" t="s">
        <v>422</v>
      </c>
      <c r="AB61" s="25" t="s">
        <v>391</v>
      </c>
      <c r="AC61" s="25" t="s">
        <v>391</v>
      </c>
      <c r="AD61" s="25" t="s">
        <v>391</v>
      </c>
      <c r="AE61" s="25" t="s">
        <v>437</v>
      </c>
      <c r="AF61" s="25" t="s">
        <v>93</v>
      </c>
      <c r="AG61" s="25" t="s">
        <v>391</v>
      </c>
      <c r="AH61" s="25" t="s">
        <v>552</v>
      </c>
      <c r="AI61" s="25">
        <v>0</v>
      </c>
      <c r="AJ61" s="25">
        <v>0</v>
      </c>
      <c r="AK61" s="25">
        <v>0</v>
      </c>
      <c r="AL61" s="25">
        <v>5784128</v>
      </c>
      <c r="AM61" s="25">
        <v>5784128</v>
      </c>
      <c r="AN61" s="25" t="s">
        <v>642</v>
      </c>
      <c r="AO61" s="25" t="s">
        <v>62</v>
      </c>
      <c r="AP61" s="25" t="s">
        <v>55</v>
      </c>
      <c r="AQ61" s="25" t="s">
        <v>107</v>
      </c>
      <c r="AR61" s="25" t="s">
        <v>64</v>
      </c>
      <c r="AS61" s="25" t="s">
        <v>65</v>
      </c>
      <c r="AT61" s="25">
        <v>1.1222085063404781</v>
      </c>
      <c r="AU61" s="25">
        <v>5784128</v>
      </c>
      <c r="AV61" s="25">
        <v>5784128</v>
      </c>
      <c r="AW61" s="25">
        <v>1975981</v>
      </c>
      <c r="AX61" s="25">
        <v>1840639</v>
      </c>
      <c r="AY61" s="25">
        <v>1967508</v>
      </c>
      <c r="AZ61" s="25">
        <v>5784128</v>
      </c>
      <c r="BA61" s="25">
        <v>0</v>
      </c>
      <c r="BB61" s="25">
        <v>0</v>
      </c>
      <c r="BC61" s="25">
        <v>0</v>
      </c>
      <c r="BD61" s="25">
        <v>0</v>
      </c>
      <c r="BE61" s="25" t="s">
        <v>218</v>
      </c>
      <c r="BF61" s="25" t="s">
        <v>213</v>
      </c>
      <c r="BG61" s="26" t="s">
        <v>55</v>
      </c>
      <c r="BH61" s="26" t="s">
        <v>55</v>
      </c>
      <c r="BI61" s="26" t="s">
        <v>55</v>
      </c>
      <c r="BJ61" s="26" t="s">
        <v>55</v>
      </c>
      <c r="BK61" s="26" t="s">
        <v>55</v>
      </c>
      <c r="BL61" s="26" t="s">
        <v>55</v>
      </c>
      <c r="BM61" s="26" t="s">
        <v>55</v>
      </c>
      <c r="BN61" s="26" t="s">
        <v>55</v>
      </c>
      <c r="BO61" s="26" t="s">
        <v>55</v>
      </c>
      <c r="BP61" s="26" t="s">
        <v>55</v>
      </c>
      <c r="BQ61" s="27">
        <v>42975</v>
      </c>
      <c r="BR61" s="28">
        <f t="shared" si="0"/>
        <v>0</v>
      </c>
      <c r="BS61" s="21" t="s">
        <v>1584</v>
      </c>
      <c r="BT61" s="25" t="str">
        <f>INDEX(Countries[Country Name],MATCH(FR_tracker_table[[#This Row],[Country ID]],Countries[Country ID],0))</f>
        <v>Djibouti</v>
      </c>
      <c r="BU61" s="25" t="str">
        <f>INDEX(Countries[Global Fund Region],MATCH(FR_tracker_table[[#This Row],[Country ID]],Countries[Country ID],0))</f>
        <v>MENA</v>
      </c>
      <c r="BV61" s="25" t="str">
        <f>INDEX(Countries[Portfolio Categorisation],MATCH(FR_tracker_table[[#This Row],[Country ID]],Countries[Country ID],0))</f>
        <v>Focused</v>
      </c>
      <c r="BW6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62" spans="1:75" ht="15" customHeight="1" x14ac:dyDescent="0.25">
      <c r="A62" s="25" t="s">
        <v>643</v>
      </c>
      <c r="B62" s="25" t="s">
        <v>639</v>
      </c>
      <c r="C62" s="25" t="s">
        <v>640</v>
      </c>
      <c r="D62" s="25" t="s">
        <v>55</v>
      </c>
      <c r="E62" s="25" t="s">
        <v>55</v>
      </c>
      <c r="F62" s="25" t="s">
        <v>644</v>
      </c>
      <c r="G62" s="25" t="s">
        <v>407</v>
      </c>
      <c r="H62" s="25" t="s">
        <v>75</v>
      </c>
      <c r="I62" s="25" t="s">
        <v>76</v>
      </c>
      <c r="J62" s="25" t="s">
        <v>441</v>
      </c>
      <c r="K62" s="25" t="s">
        <v>58</v>
      </c>
      <c r="L62" s="25" t="s">
        <v>427</v>
      </c>
      <c r="M62" s="25" t="s">
        <v>499</v>
      </c>
      <c r="N62" s="25" t="s">
        <v>453</v>
      </c>
      <c r="O62" s="25" t="s">
        <v>80</v>
      </c>
      <c r="P62" s="27">
        <v>43138</v>
      </c>
      <c r="Q62" s="25">
        <v>1566967</v>
      </c>
      <c r="R62" s="25">
        <v>1819875</v>
      </c>
      <c r="S62" s="25">
        <v>1529582</v>
      </c>
      <c r="T62" s="25">
        <v>4916424</v>
      </c>
      <c r="U62" s="25">
        <v>0</v>
      </c>
      <c r="V62" s="25" t="s">
        <v>1278</v>
      </c>
      <c r="W62" s="25" t="s">
        <v>55</v>
      </c>
      <c r="X62" s="25" t="s">
        <v>55</v>
      </c>
      <c r="Y62" s="25" t="s">
        <v>55</v>
      </c>
      <c r="Z62" s="25" t="s">
        <v>55</v>
      </c>
      <c r="AA62" s="25" t="s">
        <v>422</v>
      </c>
      <c r="AB62" s="25" t="s">
        <v>391</v>
      </c>
      <c r="AC62" s="25" t="s">
        <v>391</v>
      </c>
      <c r="AD62" s="25" t="s">
        <v>391</v>
      </c>
      <c r="AE62" s="25" t="s">
        <v>437</v>
      </c>
      <c r="AF62" s="25" t="s">
        <v>55</v>
      </c>
      <c r="AG62" s="25" t="s">
        <v>391</v>
      </c>
      <c r="AH62" s="25" t="s">
        <v>60</v>
      </c>
      <c r="AI62" s="25">
        <v>4916509</v>
      </c>
      <c r="AJ62" s="25">
        <v>0</v>
      </c>
      <c r="AK62" s="25">
        <v>604000</v>
      </c>
      <c r="AL62" s="25">
        <v>5784128</v>
      </c>
      <c r="AM62" s="25">
        <v>5784128</v>
      </c>
      <c r="AN62" s="25" t="s">
        <v>642</v>
      </c>
      <c r="AO62" s="25" t="s">
        <v>62</v>
      </c>
      <c r="AP62" s="25" t="s">
        <v>55</v>
      </c>
      <c r="AQ62" s="25" t="s">
        <v>107</v>
      </c>
      <c r="AR62" s="25" t="s">
        <v>64</v>
      </c>
      <c r="AS62" s="25" t="s">
        <v>65</v>
      </c>
      <c r="AT62" s="25">
        <v>1.1222085063404781</v>
      </c>
      <c r="AU62" s="25">
        <v>5784128</v>
      </c>
      <c r="AV62" s="25">
        <v>5784128</v>
      </c>
      <c r="AW62" s="25">
        <v>1566967</v>
      </c>
      <c r="AX62" s="25">
        <v>1819875</v>
      </c>
      <c r="AY62" s="25">
        <v>1529582</v>
      </c>
      <c r="AZ62" s="25">
        <v>4916424</v>
      </c>
      <c r="BA62" s="25">
        <v>0</v>
      </c>
      <c r="BB62" s="25">
        <v>4916509</v>
      </c>
      <c r="BC62" s="25">
        <v>0</v>
      </c>
      <c r="BD62" s="25">
        <v>604000</v>
      </c>
      <c r="BE62" s="25" t="s">
        <v>218</v>
      </c>
      <c r="BF62" s="25" t="s">
        <v>213</v>
      </c>
      <c r="BG62" s="26">
        <v>43271</v>
      </c>
      <c r="BH62" s="26" t="s">
        <v>55</v>
      </c>
      <c r="BI62" s="26" t="s">
        <v>55</v>
      </c>
      <c r="BJ62" s="26" t="s">
        <v>55</v>
      </c>
      <c r="BK62" s="26">
        <v>43271</v>
      </c>
      <c r="BL62" s="26">
        <v>43301</v>
      </c>
      <c r="BM62" s="26" t="s">
        <v>55</v>
      </c>
      <c r="BN62" s="26" t="s">
        <v>55</v>
      </c>
      <c r="BO62" s="26" t="s">
        <v>55</v>
      </c>
      <c r="BP62" s="26">
        <v>43301</v>
      </c>
      <c r="BQ62" s="27">
        <v>43138</v>
      </c>
      <c r="BR62" s="28">
        <f t="shared" si="0"/>
        <v>5.4333333333333336</v>
      </c>
      <c r="BS62" s="21" t="s">
        <v>1585</v>
      </c>
      <c r="BT62" s="25" t="str">
        <f>INDEX(Countries[Country Name],MATCH(FR_tracker_table[[#This Row],[Country ID]],Countries[Country ID],0))</f>
        <v>Djibouti</v>
      </c>
      <c r="BU62" s="25" t="str">
        <f>INDEX(Countries[Global Fund Region],MATCH(FR_tracker_table[[#This Row],[Country ID]],Countries[Country ID],0))</f>
        <v>MENA</v>
      </c>
      <c r="BV62" s="25" t="str">
        <f>INDEX(Countries[Portfolio Categorisation],MATCH(FR_tracker_table[[#This Row],[Country ID]],Countries[Country ID],0))</f>
        <v>Focused</v>
      </c>
      <c r="BW6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63" spans="1:75" ht="15" customHeight="1" x14ac:dyDescent="0.25">
      <c r="A63" s="25" t="s">
        <v>645</v>
      </c>
      <c r="B63" s="25" t="s">
        <v>646</v>
      </c>
      <c r="C63" s="25" t="s">
        <v>55</v>
      </c>
      <c r="D63" s="25" t="s">
        <v>55</v>
      </c>
      <c r="E63" s="25" t="s">
        <v>55</v>
      </c>
      <c r="F63" s="25" t="s">
        <v>647</v>
      </c>
      <c r="G63" s="25" t="s">
        <v>70</v>
      </c>
      <c r="H63" s="25" t="s">
        <v>70</v>
      </c>
      <c r="I63" s="25" t="s">
        <v>76</v>
      </c>
      <c r="J63" s="25" t="s">
        <v>385</v>
      </c>
      <c r="K63" s="25" t="s">
        <v>435</v>
      </c>
      <c r="L63" s="25" t="s">
        <v>427</v>
      </c>
      <c r="M63" s="25" t="s">
        <v>408</v>
      </c>
      <c r="N63" s="25" t="s">
        <v>453</v>
      </c>
      <c r="O63" s="25" t="s">
        <v>77</v>
      </c>
      <c r="P63" s="27">
        <v>42976</v>
      </c>
      <c r="Q63" s="25">
        <v>1334986</v>
      </c>
      <c r="R63" s="25">
        <v>715406</v>
      </c>
      <c r="S63" s="25">
        <v>681399</v>
      </c>
      <c r="T63" s="25">
        <v>2731791</v>
      </c>
      <c r="U63" s="25">
        <v>0</v>
      </c>
      <c r="V63" s="25" t="s">
        <v>389</v>
      </c>
      <c r="W63" s="25" t="s">
        <v>55</v>
      </c>
      <c r="X63" s="25" t="s">
        <v>55</v>
      </c>
      <c r="Y63" s="25" t="s">
        <v>55</v>
      </c>
      <c r="Z63" s="25" t="s">
        <v>55</v>
      </c>
      <c r="AA63" s="25" t="s">
        <v>422</v>
      </c>
      <c r="AB63" s="25" t="s">
        <v>391</v>
      </c>
      <c r="AC63" s="25" t="s">
        <v>391</v>
      </c>
      <c r="AD63" s="25" t="s">
        <v>391</v>
      </c>
      <c r="AE63" s="25" t="s">
        <v>437</v>
      </c>
      <c r="AF63" s="25" t="s">
        <v>93</v>
      </c>
      <c r="AG63" s="25" t="s">
        <v>391</v>
      </c>
      <c r="AH63" s="25" t="s">
        <v>552</v>
      </c>
      <c r="AI63" s="25">
        <v>0</v>
      </c>
      <c r="AJ63" s="25">
        <v>0</v>
      </c>
      <c r="AK63" s="25">
        <v>0</v>
      </c>
      <c r="AL63" s="25">
        <v>2731792</v>
      </c>
      <c r="AM63" s="25">
        <v>2731792</v>
      </c>
      <c r="AN63" s="25" t="s">
        <v>646</v>
      </c>
      <c r="AO63" s="25" t="s">
        <v>62</v>
      </c>
      <c r="AP63" s="25" t="s">
        <v>55</v>
      </c>
      <c r="AQ63" s="25" t="s">
        <v>107</v>
      </c>
      <c r="AR63" s="25" t="s">
        <v>64</v>
      </c>
      <c r="AS63" s="25" t="s">
        <v>65</v>
      </c>
      <c r="AT63" s="25">
        <v>1.1222085063404781</v>
      </c>
      <c r="AU63" s="25">
        <v>2731792</v>
      </c>
      <c r="AV63" s="25">
        <v>2731792</v>
      </c>
      <c r="AW63" s="25">
        <v>1334986</v>
      </c>
      <c r="AX63" s="25">
        <v>715406</v>
      </c>
      <c r="AY63" s="25">
        <v>681399</v>
      </c>
      <c r="AZ63" s="25">
        <v>2731791</v>
      </c>
      <c r="BA63" s="25">
        <v>0</v>
      </c>
      <c r="BB63" s="25">
        <v>0</v>
      </c>
      <c r="BC63" s="25">
        <v>0</v>
      </c>
      <c r="BD63" s="25">
        <v>0</v>
      </c>
      <c r="BE63" s="25" t="s">
        <v>218</v>
      </c>
      <c r="BF63" s="25" t="s">
        <v>213</v>
      </c>
      <c r="BG63" s="26" t="s">
        <v>55</v>
      </c>
      <c r="BH63" s="26" t="s">
        <v>55</v>
      </c>
      <c r="BI63" s="26" t="s">
        <v>55</v>
      </c>
      <c r="BJ63" s="26" t="s">
        <v>55</v>
      </c>
      <c r="BK63" s="26" t="s">
        <v>55</v>
      </c>
      <c r="BL63" s="26" t="s">
        <v>55</v>
      </c>
      <c r="BM63" s="26" t="s">
        <v>55</v>
      </c>
      <c r="BN63" s="26" t="s">
        <v>55</v>
      </c>
      <c r="BO63" s="26" t="s">
        <v>55</v>
      </c>
      <c r="BP63" s="26" t="s">
        <v>55</v>
      </c>
      <c r="BQ63" s="27">
        <v>42975</v>
      </c>
      <c r="BR63" s="28">
        <f t="shared" si="0"/>
        <v>0</v>
      </c>
      <c r="BS63" s="21" t="s">
        <v>1584</v>
      </c>
      <c r="BT63" s="25" t="str">
        <f>INDEX(Countries[Country Name],MATCH(FR_tracker_table[[#This Row],[Country ID]],Countries[Country ID],0))</f>
        <v>Djibouti</v>
      </c>
      <c r="BU63" s="25" t="str">
        <f>INDEX(Countries[Global Fund Region],MATCH(FR_tracker_table[[#This Row],[Country ID]],Countries[Country ID],0))</f>
        <v>MENA</v>
      </c>
      <c r="BV63" s="25" t="str">
        <f>INDEX(Countries[Portfolio Categorisation],MATCH(FR_tracker_table[[#This Row],[Country ID]],Countries[Country ID],0))</f>
        <v>Focused</v>
      </c>
      <c r="BW6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64" spans="1:75" ht="15" customHeight="1" x14ac:dyDescent="0.25">
      <c r="A64" s="25" t="s">
        <v>648</v>
      </c>
      <c r="B64" s="25" t="s">
        <v>646</v>
      </c>
      <c r="C64" s="25" t="s">
        <v>55</v>
      </c>
      <c r="D64" s="25" t="s">
        <v>55</v>
      </c>
      <c r="E64" s="25" t="s">
        <v>55</v>
      </c>
      <c r="F64" s="25" t="s">
        <v>649</v>
      </c>
      <c r="G64" s="25" t="s">
        <v>70</v>
      </c>
      <c r="H64" s="25" t="s">
        <v>70</v>
      </c>
      <c r="I64" s="25" t="s">
        <v>76</v>
      </c>
      <c r="J64" s="25" t="s">
        <v>441</v>
      </c>
      <c r="K64" s="25" t="s">
        <v>58</v>
      </c>
      <c r="L64" s="25" t="s">
        <v>427</v>
      </c>
      <c r="M64" s="25" t="s">
        <v>499</v>
      </c>
      <c r="N64" s="25" t="s">
        <v>453</v>
      </c>
      <c r="O64" s="25" t="s">
        <v>80</v>
      </c>
      <c r="P64" s="27">
        <v>43138</v>
      </c>
      <c r="Q64" s="25">
        <v>1249228.5173379562</v>
      </c>
      <c r="R64" s="25">
        <v>883634.97255841398</v>
      </c>
      <c r="S64" s="25">
        <v>189158.61691456154</v>
      </c>
      <c r="T64" s="25">
        <v>2322023</v>
      </c>
      <c r="U64" s="25">
        <v>0</v>
      </c>
      <c r="V64" s="25" t="s">
        <v>389</v>
      </c>
      <c r="W64" s="25" t="s">
        <v>55</v>
      </c>
      <c r="X64" s="25" t="s">
        <v>55</v>
      </c>
      <c r="Y64" s="25" t="s">
        <v>55</v>
      </c>
      <c r="Z64" s="25" t="s">
        <v>55</v>
      </c>
      <c r="AA64" s="25" t="s">
        <v>422</v>
      </c>
      <c r="AB64" s="25" t="s">
        <v>391</v>
      </c>
      <c r="AC64" s="25" t="s">
        <v>391</v>
      </c>
      <c r="AD64" s="25" t="s">
        <v>391</v>
      </c>
      <c r="AE64" s="25" t="s">
        <v>437</v>
      </c>
      <c r="AF64" s="25" t="s">
        <v>55</v>
      </c>
      <c r="AG64" s="25" t="s">
        <v>391</v>
      </c>
      <c r="AH64" s="25" t="s">
        <v>60</v>
      </c>
      <c r="AI64" s="25">
        <v>2322095</v>
      </c>
      <c r="AJ64" s="25">
        <v>0</v>
      </c>
      <c r="AK64" s="25">
        <v>700439</v>
      </c>
      <c r="AL64" s="25">
        <v>2731792</v>
      </c>
      <c r="AM64" s="25">
        <v>2731792</v>
      </c>
      <c r="AN64" s="25" t="s">
        <v>646</v>
      </c>
      <c r="AO64" s="25" t="s">
        <v>62</v>
      </c>
      <c r="AP64" s="25" t="s">
        <v>55</v>
      </c>
      <c r="AQ64" s="25" t="s">
        <v>107</v>
      </c>
      <c r="AR64" s="25" t="s">
        <v>64</v>
      </c>
      <c r="AS64" s="25" t="s">
        <v>65</v>
      </c>
      <c r="AT64" s="25">
        <v>1.1222085063404781</v>
      </c>
      <c r="AU64" s="25">
        <v>2731792</v>
      </c>
      <c r="AV64" s="25">
        <v>2731792</v>
      </c>
      <c r="AW64" s="25">
        <v>1249228.5173379562</v>
      </c>
      <c r="AX64" s="25">
        <v>883634.97255841398</v>
      </c>
      <c r="AY64" s="25">
        <v>189158.61691456154</v>
      </c>
      <c r="AZ64" s="25">
        <v>2322023</v>
      </c>
      <c r="BA64" s="25">
        <v>0</v>
      </c>
      <c r="BB64" s="25">
        <v>2322095</v>
      </c>
      <c r="BC64" s="25">
        <v>0</v>
      </c>
      <c r="BD64" s="25">
        <v>700439</v>
      </c>
      <c r="BE64" s="25" t="s">
        <v>218</v>
      </c>
      <c r="BF64" s="25" t="s">
        <v>213</v>
      </c>
      <c r="BG64" s="26">
        <v>43271</v>
      </c>
      <c r="BH64" s="26" t="s">
        <v>55</v>
      </c>
      <c r="BI64" s="26" t="s">
        <v>55</v>
      </c>
      <c r="BJ64" s="26" t="s">
        <v>55</v>
      </c>
      <c r="BK64" s="26">
        <v>43271</v>
      </c>
      <c r="BL64" s="26">
        <v>43301</v>
      </c>
      <c r="BM64" s="26" t="s">
        <v>55</v>
      </c>
      <c r="BN64" s="26" t="s">
        <v>55</v>
      </c>
      <c r="BO64" s="26" t="s">
        <v>55</v>
      </c>
      <c r="BP64" s="26">
        <v>43301</v>
      </c>
      <c r="BQ64" s="27">
        <v>43138</v>
      </c>
      <c r="BR64" s="28">
        <f t="shared" si="0"/>
        <v>5.4333333333333336</v>
      </c>
      <c r="BS64" s="21" t="s">
        <v>1585</v>
      </c>
      <c r="BT64" s="25" t="str">
        <f>INDEX(Countries[Country Name],MATCH(FR_tracker_table[[#This Row],[Country ID]],Countries[Country ID],0))</f>
        <v>Djibouti</v>
      </c>
      <c r="BU64" s="25" t="str">
        <f>INDEX(Countries[Global Fund Region],MATCH(FR_tracker_table[[#This Row],[Country ID]],Countries[Country ID],0))</f>
        <v>MENA</v>
      </c>
      <c r="BV64" s="25" t="str">
        <f>INDEX(Countries[Portfolio Categorisation],MATCH(FR_tracker_table[[#This Row],[Country ID]],Countries[Country ID],0))</f>
        <v>Focused</v>
      </c>
      <c r="BW6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65" spans="1:75" ht="15" customHeight="1" x14ac:dyDescent="0.25">
      <c r="A65" s="25" t="s">
        <v>650</v>
      </c>
      <c r="B65" s="25" t="s">
        <v>651</v>
      </c>
      <c r="C65" s="25" t="s">
        <v>55</v>
      </c>
      <c r="D65" s="25" t="s">
        <v>55</v>
      </c>
      <c r="E65" s="25" t="s">
        <v>55</v>
      </c>
      <c r="F65" s="25" t="s">
        <v>652</v>
      </c>
      <c r="G65" s="25" t="s">
        <v>56</v>
      </c>
      <c r="H65" s="25" t="s">
        <v>56</v>
      </c>
      <c r="I65" s="25" t="s">
        <v>57</v>
      </c>
      <c r="J65" s="25" t="s">
        <v>385</v>
      </c>
      <c r="K65" s="25" t="s">
        <v>58</v>
      </c>
      <c r="L65" s="25" t="s">
        <v>498</v>
      </c>
      <c r="M65" s="25" t="s">
        <v>408</v>
      </c>
      <c r="N65" s="25" t="s">
        <v>526</v>
      </c>
      <c r="O65" s="25" t="s">
        <v>80</v>
      </c>
      <c r="P65" s="27">
        <v>43138</v>
      </c>
      <c r="Q65" s="25">
        <v>0</v>
      </c>
      <c r="R65" s="25">
        <v>0</v>
      </c>
      <c r="S65" s="25">
        <v>0</v>
      </c>
      <c r="T65" s="25">
        <v>15994956</v>
      </c>
      <c r="U65" s="25">
        <v>0</v>
      </c>
      <c r="V65" s="25" t="s">
        <v>1597</v>
      </c>
      <c r="W65" s="25" t="s">
        <v>1598</v>
      </c>
      <c r="X65" s="25" t="s">
        <v>55</v>
      </c>
      <c r="Y65" s="25" t="s">
        <v>55</v>
      </c>
      <c r="Z65" s="25" t="s">
        <v>55</v>
      </c>
      <c r="AA65" s="25" t="s">
        <v>390</v>
      </c>
      <c r="AB65" s="25" t="s">
        <v>55</v>
      </c>
      <c r="AC65" s="25" t="s">
        <v>55</v>
      </c>
      <c r="AD65" s="25" t="s">
        <v>391</v>
      </c>
      <c r="AE65" s="25" t="s">
        <v>55</v>
      </c>
      <c r="AF65" s="25" t="s">
        <v>391</v>
      </c>
      <c r="AG65" s="25" t="s">
        <v>391</v>
      </c>
      <c r="AH65" s="25" t="s">
        <v>60</v>
      </c>
      <c r="AI65" s="25">
        <v>15994956</v>
      </c>
      <c r="AJ65" s="25">
        <v>0</v>
      </c>
      <c r="AK65" s="25">
        <v>1337164</v>
      </c>
      <c r="AL65" s="25">
        <v>15994956</v>
      </c>
      <c r="AM65" s="25">
        <v>15994956</v>
      </c>
      <c r="AN65" s="25" t="s">
        <v>651</v>
      </c>
      <c r="AO65" s="25" t="s">
        <v>62</v>
      </c>
      <c r="AP65" s="25" t="s">
        <v>55</v>
      </c>
      <c r="AQ65" s="25" t="s">
        <v>108</v>
      </c>
      <c r="AR65" s="25" t="s">
        <v>64</v>
      </c>
      <c r="AS65" s="25" t="s">
        <v>65</v>
      </c>
      <c r="AT65" s="25">
        <v>1.1222085063404781</v>
      </c>
      <c r="AU65" s="25">
        <v>15994956</v>
      </c>
      <c r="AV65" s="25">
        <v>15994956</v>
      </c>
      <c r="AW65" s="25">
        <v>0</v>
      </c>
      <c r="AX65" s="25">
        <v>0</v>
      </c>
      <c r="AY65" s="25">
        <v>0</v>
      </c>
      <c r="AZ65" s="25">
        <v>15994956</v>
      </c>
      <c r="BA65" s="25">
        <v>0</v>
      </c>
      <c r="BB65" s="25">
        <v>15994956</v>
      </c>
      <c r="BC65" s="25">
        <v>0</v>
      </c>
      <c r="BD65" s="25">
        <v>1337164</v>
      </c>
      <c r="BE65" s="25" t="s">
        <v>232</v>
      </c>
      <c r="BF65" s="25" t="s">
        <v>213</v>
      </c>
      <c r="BG65" s="26">
        <v>43424</v>
      </c>
      <c r="BH65" s="26" t="s">
        <v>55</v>
      </c>
      <c r="BI65" s="26" t="s">
        <v>55</v>
      </c>
      <c r="BJ65" s="26" t="s">
        <v>55</v>
      </c>
      <c r="BK65" s="26">
        <v>43424</v>
      </c>
      <c r="BL65" s="26">
        <v>43455</v>
      </c>
      <c r="BM65" s="26" t="s">
        <v>55</v>
      </c>
      <c r="BN65" s="26" t="s">
        <v>55</v>
      </c>
      <c r="BO65" s="26" t="s">
        <v>55</v>
      </c>
      <c r="BP65" s="26">
        <v>43455</v>
      </c>
      <c r="BQ65" s="27">
        <v>43138</v>
      </c>
      <c r="BR65" s="28">
        <f t="shared" si="0"/>
        <v>10.566666666666666</v>
      </c>
      <c r="BS65" s="21" t="s">
        <v>1585</v>
      </c>
      <c r="BT65" s="25" t="str">
        <f>INDEX(Countries[Country Name],MATCH(FR_tracker_table[[#This Row],[Country ID]],Countries[Country ID],0))</f>
        <v>Dominican Republic</v>
      </c>
      <c r="BU65" s="25" t="str">
        <f>INDEX(Countries[Global Fund Region],MATCH(FR_tracker_table[[#This Row],[Country ID]],Countries[Country ID],0))</f>
        <v>LAC</v>
      </c>
      <c r="BV65" s="25" t="str">
        <f>INDEX(Countries[Portfolio Categorisation],MATCH(FR_tracker_table[[#This Row],[Country ID]],Countries[Country ID],0))</f>
        <v>Focused</v>
      </c>
      <c r="BW6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66" spans="1:75" ht="15" customHeight="1" x14ac:dyDescent="0.25">
      <c r="A66" s="25" t="s">
        <v>653</v>
      </c>
      <c r="B66" s="25" t="s">
        <v>654</v>
      </c>
      <c r="C66" s="25" t="s">
        <v>55</v>
      </c>
      <c r="D66" s="25" t="s">
        <v>55</v>
      </c>
      <c r="E66" s="25" t="s">
        <v>55</v>
      </c>
      <c r="F66" s="25" t="s">
        <v>655</v>
      </c>
      <c r="G66" s="25" t="s">
        <v>67</v>
      </c>
      <c r="H66" s="25" t="s">
        <v>67</v>
      </c>
      <c r="I66" s="25" t="s">
        <v>71</v>
      </c>
      <c r="J66" s="25" t="s">
        <v>385</v>
      </c>
      <c r="K66" s="25" t="s">
        <v>58</v>
      </c>
      <c r="L66" s="25" t="s">
        <v>1409</v>
      </c>
      <c r="M66" s="25" t="s">
        <v>1410</v>
      </c>
      <c r="N66" s="25" t="s">
        <v>526</v>
      </c>
      <c r="O66" s="25" t="s">
        <v>72</v>
      </c>
      <c r="P66" s="27">
        <v>43221</v>
      </c>
      <c r="Q66" s="25">
        <v>2679392</v>
      </c>
      <c r="R66" s="25">
        <v>1291671</v>
      </c>
      <c r="S66" s="25">
        <v>522777</v>
      </c>
      <c r="T66" s="25">
        <v>4493840</v>
      </c>
      <c r="U66" s="25">
        <v>0</v>
      </c>
      <c r="V66" s="25" t="s">
        <v>1599</v>
      </c>
      <c r="W66" s="25" t="s">
        <v>55</v>
      </c>
      <c r="X66" s="25" t="s">
        <v>55</v>
      </c>
      <c r="Y66" s="25" t="s">
        <v>55</v>
      </c>
      <c r="Z66" s="25" t="s">
        <v>55</v>
      </c>
      <c r="AA66" s="25" t="s">
        <v>422</v>
      </c>
      <c r="AB66" s="25" t="s">
        <v>391</v>
      </c>
      <c r="AC66" s="25" t="s">
        <v>391</v>
      </c>
      <c r="AD66" s="25" t="s">
        <v>391</v>
      </c>
      <c r="AE66" s="25" t="s">
        <v>395</v>
      </c>
      <c r="AF66" s="25" t="s">
        <v>391</v>
      </c>
      <c r="AG66" s="25" t="s">
        <v>391</v>
      </c>
      <c r="AH66" s="25" t="s">
        <v>60</v>
      </c>
      <c r="AI66" s="25">
        <v>4493840</v>
      </c>
      <c r="AJ66" s="25">
        <v>0</v>
      </c>
      <c r="AK66" s="25">
        <v>585656</v>
      </c>
      <c r="AL66" s="25">
        <v>4493840</v>
      </c>
      <c r="AM66" s="25">
        <v>4493840</v>
      </c>
      <c r="AN66" s="25" t="s">
        <v>654</v>
      </c>
      <c r="AO66" s="25" t="s">
        <v>62</v>
      </c>
      <c r="AP66" s="25" t="s">
        <v>55</v>
      </c>
      <c r="AQ66" s="25" t="s">
        <v>108</v>
      </c>
      <c r="AR66" s="25" t="s">
        <v>64</v>
      </c>
      <c r="AS66" s="25" t="s">
        <v>65</v>
      </c>
      <c r="AT66" s="25">
        <v>1.1222085063404781</v>
      </c>
      <c r="AU66" s="25">
        <v>4493840</v>
      </c>
      <c r="AV66" s="25">
        <v>4493840</v>
      </c>
      <c r="AW66" s="25">
        <v>2679392</v>
      </c>
      <c r="AX66" s="25">
        <v>1291671</v>
      </c>
      <c r="AY66" s="25">
        <v>522777</v>
      </c>
      <c r="AZ66" s="25">
        <v>4493840</v>
      </c>
      <c r="BA66" s="25">
        <v>0</v>
      </c>
      <c r="BB66" s="25">
        <v>4493840</v>
      </c>
      <c r="BC66" s="25">
        <v>0</v>
      </c>
      <c r="BD66" s="25">
        <v>585656</v>
      </c>
      <c r="BE66" s="25" t="s">
        <v>232</v>
      </c>
      <c r="BF66" s="25" t="s">
        <v>213</v>
      </c>
      <c r="BG66" s="26">
        <v>43446</v>
      </c>
      <c r="BH66" s="26" t="s">
        <v>55</v>
      </c>
      <c r="BI66" s="26" t="s">
        <v>55</v>
      </c>
      <c r="BJ66" s="26" t="s">
        <v>55</v>
      </c>
      <c r="BK66" s="26">
        <v>43446</v>
      </c>
      <c r="BL66" s="26">
        <v>43496</v>
      </c>
      <c r="BM66" s="26" t="s">
        <v>55</v>
      </c>
      <c r="BN66" s="26" t="s">
        <v>55</v>
      </c>
      <c r="BO66" s="26" t="s">
        <v>55</v>
      </c>
      <c r="BP66" s="26">
        <v>43496</v>
      </c>
      <c r="BQ66" s="27">
        <v>43220</v>
      </c>
      <c r="BR66" s="28">
        <f t="shared" si="0"/>
        <v>9.1999999999999993</v>
      </c>
      <c r="BS66" s="21" t="s">
        <v>1586</v>
      </c>
      <c r="BT66" s="25" t="str">
        <f>INDEX(Countries[Country Name],MATCH(FR_tracker_table[[#This Row],[Country ID]],Countries[Country ID],0))</f>
        <v>Dominican Republic</v>
      </c>
      <c r="BU66" s="25" t="str">
        <f>INDEX(Countries[Global Fund Region],MATCH(FR_tracker_table[[#This Row],[Country ID]],Countries[Country ID],0))</f>
        <v>LAC</v>
      </c>
      <c r="BV66" s="25" t="str">
        <f>INDEX(Countries[Portfolio Categorisation],MATCH(FR_tracker_table[[#This Row],[Country ID]],Countries[Country ID],0))</f>
        <v>Focused</v>
      </c>
      <c r="BW6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67" spans="1:75" ht="15" customHeight="1" x14ac:dyDescent="0.25">
      <c r="A67" s="25" t="s">
        <v>656</v>
      </c>
      <c r="B67" s="25" t="s">
        <v>657</v>
      </c>
      <c r="C67" s="25" t="s">
        <v>55</v>
      </c>
      <c r="D67" s="25" t="s">
        <v>55</v>
      </c>
      <c r="E67" s="25" t="s">
        <v>55</v>
      </c>
      <c r="F67" s="25" t="s">
        <v>658</v>
      </c>
      <c r="G67" s="25" t="s">
        <v>56</v>
      </c>
      <c r="H67" s="25" t="s">
        <v>56</v>
      </c>
      <c r="I67" s="25" t="s">
        <v>71</v>
      </c>
      <c r="J67" s="25" t="s">
        <v>385</v>
      </c>
      <c r="K67" s="25" t="s">
        <v>58</v>
      </c>
      <c r="L67" s="25" t="s">
        <v>427</v>
      </c>
      <c r="M67" s="25" t="s">
        <v>55</v>
      </c>
      <c r="N67" s="25" t="s">
        <v>453</v>
      </c>
      <c r="O67" s="25" t="s">
        <v>1604</v>
      </c>
      <c r="P67" s="27">
        <v>0</v>
      </c>
      <c r="Q67" s="25">
        <v>0</v>
      </c>
      <c r="R67" s="25">
        <v>0</v>
      </c>
      <c r="S67" s="25">
        <v>0</v>
      </c>
      <c r="T67" s="25">
        <v>0</v>
      </c>
      <c r="U67" s="25">
        <v>0</v>
      </c>
      <c r="V67" s="25" t="s">
        <v>55</v>
      </c>
      <c r="W67" s="25" t="s">
        <v>55</v>
      </c>
      <c r="X67" s="25" t="s">
        <v>55</v>
      </c>
      <c r="Y67" s="25" t="s">
        <v>55</v>
      </c>
      <c r="Z67" s="25" t="s">
        <v>55</v>
      </c>
      <c r="AA67" s="25" t="s">
        <v>422</v>
      </c>
      <c r="AB67" s="25" t="s">
        <v>55</v>
      </c>
      <c r="AC67" s="25" t="s">
        <v>55</v>
      </c>
      <c r="AD67" s="25" t="s">
        <v>55</v>
      </c>
      <c r="AE67" s="25" t="s">
        <v>55</v>
      </c>
      <c r="AF67" s="25" t="s">
        <v>55</v>
      </c>
      <c r="AG67" s="25" t="s">
        <v>55</v>
      </c>
      <c r="AH67" s="25" t="s">
        <v>60</v>
      </c>
      <c r="AI67" s="25">
        <v>0</v>
      </c>
      <c r="AJ67" s="25">
        <v>0</v>
      </c>
      <c r="AK67" s="25">
        <v>0</v>
      </c>
      <c r="AL67" s="25">
        <v>2312936</v>
      </c>
      <c r="AM67" s="25">
        <v>2312936</v>
      </c>
      <c r="AN67" s="25" t="s">
        <v>657</v>
      </c>
      <c r="AO67" s="25" t="s">
        <v>62</v>
      </c>
      <c r="AP67" s="25" t="s">
        <v>55</v>
      </c>
      <c r="AQ67" s="25" t="s">
        <v>74</v>
      </c>
      <c r="AR67" s="25" t="s">
        <v>64</v>
      </c>
      <c r="AS67" s="25" t="s">
        <v>65</v>
      </c>
      <c r="AT67" s="25">
        <v>1.1222085063404781</v>
      </c>
      <c r="AU67" s="25">
        <v>2312936</v>
      </c>
      <c r="AV67" s="25">
        <v>2312936</v>
      </c>
      <c r="AW67" s="25">
        <v>0</v>
      </c>
      <c r="AX67" s="25">
        <v>0</v>
      </c>
      <c r="AY67" s="25">
        <v>0</v>
      </c>
      <c r="AZ67" s="25">
        <v>0</v>
      </c>
      <c r="BA67" s="25">
        <v>0</v>
      </c>
      <c r="BB67" s="25">
        <v>0</v>
      </c>
      <c r="BC67" s="25">
        <v>0</v>
      </c>
      <c r="BD67" s="25">
        <v>0</v>
      </c>
      <c r="BE67" s="25" t="s">
        <v>218</v>
      </c>
      <c r="BF67" s="25" t="s">
        <v>213</v>
      </c>
      <c r="BG67" s="26" t="s">
        <v>55</v>
      </c>
      <c r="BH67" s="26" t="s">
        <v>55</v>
      </c>
      <c r="BI67" s="26" t="s">
        <v>55</v>
      </c>
      <c r="BJ67" s="26" t="s">
        <v>55</v>
      </c>
      <c r="BK67" s="26" t="s">
        <v>55</v>
      </c>
      <c r="BL67" s="26" t="s">
        <v>55</v>
      </c>
      <c r="BM67" s="26" t="s">
        <v>55</v>
      </c>
      <c r="BN67" s="26" t="s">
        <v>55</v>
      </c>
      <c r="BO67" s="26" t="s">
        <v>55</v>
      </c>
      <c r="BP67" s="26" t="s">
        <v>55</v>
      </c>
      <c r="BQ67" s="27">
        <v>43585</v>
      </c>
      <c r="BR67" s="28">
        <f t="shared" ref="BR67:BR130" si="1">IF(ISNUMBER(BP67),IF(((BP67-BQ67)/30)&lt;0,0,((BP67-BQ67)/30)),0)</f>
        <v>0</v>
      </c>
      <c r="BS67" s="21" t="s">
        <v>1616</v>
      </c>
      <c r="BT67" s="25" t="str">
        <f>INDEX(Countries[Country Name],MATCH(FR_tracker_table[[#This Row],[Country ID]],Countries[Country ID],0))</f>
        <v>Algeria</v>
      </c>
      <c r="BU67" s="25" t="str">
        <f>INDEX(Countries[Global Fund Region],MATCH(FR_tracker_table[[#This Row],[Country ID]],Countries[Country ID],0))</f>
        <v>MENA</v>
      </c>
      <c r="BV67" s="25" t="str">
        <f>INDEX(Countries[Portfolio Categorisation],MATCH(FR_tracker_table[[#This Row],[Country ID]],Countries[Country ID],0))</f>
        <v>Focused</v>
      </c>
      <c r="BW6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68" spans="1:75" ht="15" customHeight="1" x14ac:dyDescent="0.25">
      <c r="A68" s="25" t="s">
        <v>659</v>
      </c>
      <c r="B68" s="25" t="s">
        <v>660</v>
      </c>
      <c r="C68" s="25" t="s">
        <v>55</v>
      </c>
      <c r="D68" s="25" t="s">
        <v>55</v>
      </c>
      <c r="E68" s="25" t="s">
        <v>55</v>
      </c>
      <c r="F68" s="25" t="s">
        <v>661</v>
      </c>
      <c r="G68" s="25" t="s">
        <v>56</v>
      </c>
      <c r="H68" s="25" t="s">
        <v>56</v>
      </c>
      <c r="I68" s="25" t="s">
        <v>57</v>
      </c>
      <c r="J68" s="25" t="s">
        <v>385</v>
      </c>
      <c r="K68" s="25" t="s">
        <v>58</v>
      </c>
      <c r="L68" s="25" t="s">
        <v>1409</v>
      </c>
      <c r="M68" s="25" t="s">
        <v>1410</v>
      </c>
      <c r="N68" s="25" t="s">
        <v>526</v>
      </c>
      <c r="O68" s="25" t="s">
        <v>72</v>
      </c>
      <c r="P68" s="27">
        <v>43221</v>
      </c>
      <c r="Q68" s="25">
        <v>0</v>
      </c>
      <c r="R68" s="25">
        <v>0</v>
      </c>
      <c r="S68" s="25">
        <v>0</v>
      </c>
      <c r="T68" s="25">
        <v>5328421</v>
      </c>
      <c r="U68" s="25">
        <v>0</v>
      </c>
      <c r="V68" s="25" t="s">
        <v>1415</v>
      </c>
      <c r="W68" s="25" t="s">
        <v>55</v>
      </c>
      <c r="X68" s="25" t="s">
        <v>55</v>
      </c>
      <c r="Y68" s="25" t="s">
        <v>55</v>
      </c>
      <c r="Z68" s="25" t="s">
        <v>55</v>
      </c>
      <c r="AA68" s="25" t="s">
        <v>390</v>
      </c>
      <c r="AB68" s="25" t="s">
        <v>391</v>
      </c>
      <c r="AC68" s="25" t="s">
        <v>391</v>
      </c>
      <c r="AD68" s="25" t="s">
        <v>391</v>
      </c>
      <c r="AE68" s="25" t="s">
        <v>437</v>
      </c>
      <c r="AF68" s="25" t="s">
        <v>391</v>
      </c>
      <c r="AG68" s="25" t="s">
        <v>391</v>
      </c>
      <c r="AH68" s="25" t="s">
        <v>60</v>
      </c>
      <c r="AI68" s="25">
        <v>5328421</v>
      </c>
      <c r="AJ68" s="25">
        <v>0</v>
      </c>
      <c r="AK68" s="25">
        <v>0</v>
      </c>
      <c r="AL68" s="25">
        <v>5328421</v>
      </c>
      <c r="AM68" s="25">
        <v>5328421</v>
      </c>
      <c r="AN68" s="25" t="s">
        <v>660</v>
      </c>
      <c r="AO68" s="25" t="s">
        <v>62</v>
      </c>
      <c r="AP68" s="25" t="s">
        <v>55</v>
      </c>
      <c r="AQ68" s="25" t="s">
        <v>110</v>
      </c>
      <c r="AR68" s="25" t="s">
        <v>64</v>
      </c>
      <c r="AS68" s="25" t="s">
        <v>65</v>
      </c>
      <c r="AT68" s="25">
        <v>1.1222085063404781</v>
      </c>
      <c r="AU68" s="25">
        <v>5328421</v>
      </c>
      <c r="AV68" s="25">
        <v>5328421</v>
      </c>
      <c r="AW68" s="25">
        <v>0</v>
      </c>
      <c r="AX68" s="25">
        <v>0</v>
      </c>
      <c r="AY68" s="25">
        <v>0</v>
      </c>
      <c r="AZ68" s="25">
        <v>5328421</v>
      </c>
      <c r="BA68" s="25">
        <v>0</v>
      </c>
      <c r="BB68" s="25">
        <v>5328421</v>
      </c>
      <c r="BC68" s="25">
        <v>0</v>
      </c>
      <c r="BD68" s="25">
        <v>0</v>
      </c>
      <c r="BE68" s="25" t="s">
        <v>232</v>
      </c>
      <c r="BF68" s="25" t="s">
        <v>213</v>
      </c>
      <c r="BG68" s="26" t="s">
        <v>55</v>
      </c>
      <c r="BH68" s="26" t="s">
        <v>55</v>
      </c>
      <c r="BI68" s="26" t="s">
        <v>55</v>
      </c>
      <c r="BJ68" s="26" t="s">
        <v>55</v>
      </c>
      <c r="BK68" s="26" t="s">
        <v>55</v>
      </c>
      <c r="BL68" s="26" t="s">
        <v>55</v>
      </c>
      <c r="BM68" s="26" t="s">
        <v>55</v>
      </c>
      <c r="BN68" s="26" t="s">
        <v>55</v>
      </c>
      <c r="BO68" s="26" t="s">
        <v>55</v>
      </c>
      <c r="BP68" s="26" t="s">
        <v>55</v>
      </c>
      <c r="BQ68" s="27">
        <v>43220</v>
      </c>
      <c r="BR68" s="28">
        <f t="shared" si="1"/>
        <v>0</v>
      </c>
      <c r="BS68" s="21" t="s">
        <v>1586</v>
      </c>
      <c r="BT68" s="25" t="str">
        <f>INDEX(Countries[Country Name],MATCH(FR_tracker_table[[#This Row],[Country ID]],Countries[Country ID],0))</f>
        <v>Ecuador</v>
      </c>
      <c r="BU68" s="25" t="str">
        <f>INDEX(Countries[Global Fund Region],MATCH(FR_tracker_table[[#This Row],[Country ID]],Countries[Country ID],0))</f>
        <v>LAC</v>
      </c>
      <c r="BV68" s="25" t="str">
        <f>INDEX(Countries[Portfolio Categorisation],MATCH(FR_tracker_table[[#This Row],[Country ID]],Countries[Country ID],0))</f>
        <v>Focused</v>
      </c>
      <c r="BW6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69" spans="1:75" ht="15" customHeight="1" x14ac:dyDescent="0.25">
      <c r="A69" s="25" t="s">
        <v>1501</v>
      </c>
      <c r="B69" s="25" t="s">
        <v>662</v>
      </c>
      <c r="C69" s="25" t="s">
        <v>664</v>
      </c>
      <c r="D69" s="25" t="s">
        <v>55</v>
      </c>
      <c r="E69" s="25" t="s">
        <v>55</v>
      </c>
      <c r="F69" s="25" t="s">
        <v>1502</v>
      </c>
      <c r="G69" s="25" t="s">
        <v>407</v>
      </c>
      <c r="H69" s="25" t="s">
        <v>75</v>
      </c>
      <c r="I69" s="25" t="s">
        <v>111</v>
      </c>
      <c r="J69" s="25" t="s">
        <v>385</v>
      </c>
      <c r="K69" s="25" t="s">
        <v>58</v>
      </c>
      <c r="L69" s="25" t="s">
        <v>427</v>
      </c>
      <c r="M69" s="25" t="s">
        <v>1410</v>
      </c>
      <c r="N69" s="25" t="s">
        <v>388</v>
      </c>
      <c r="O69" s="25" t="s">
        <v>1592</v>
      </c>
      <c r="P69" s="27">
        <v>43349</v>
      </c>
      <c r="Q69" s="25">
        <v>835404.35893557419</v>
      </c>
      <c r="R69" s="25">
        <v>661408</v>
      </c>
      <c r="S69" s="25">
        <v>561524</v>
      </c>
      <c r="T69" s="25">
        <v>2058336</v>
      </c>
      <c r="U69" s="25">
        <v>0</v>
      </c>
      <c r="V69" s="25" t="s">
        <v>1278</v>
      </c>
      <c r="W69" s="25" t="s">
        <v>55</v>
      </c>
      <c r="X69" s="25" t="s">
        <v>55</v>
      </c>
      <c r="Y69" s="25" t="s">
        <v>55</v>
      </c>
      <c r="Z69" s="25" t="s">
        <v>55</v>
      </c>
      <c r="AA69" s="25" t="s">
        <v>663</v>
      </c>
      <c r="AB69" s="25" t="s">
        <v>55</v>
      </c>
      <c r="AC69" s="25" t="s">
        <v>55</v>
      </c>
      <c r="AD69" s="25" t="s">
        <v>55</v>
      </c>
      <c r="AE69" s="25" t="s">
        <v>55</v>
      </c>
      <c r="AF69" s="25" t="s">
        <v>55</v>
      </c>
      <c r="AG69" s="25" t="s">
        <v>55</v>
      </c>
      <c r="AH69" s="25" t="s">
        <v>60</v>
      </c>
      <c r="AI69" s="25">
        <v>2058336</v>
      </c>
      <c r="AJ69" s="25">
        <v>0</v>
      </c>
      <c r="AK69" s="25">
        <v>194414</v>
      </c>
      <c r="AL69" s="25">
        <v>2058336</v>
      </c>
      <c r="AM69" s="25">
        <v>2058336</v>
      </c>
      <c r="AN69" s="25" t="s">
        <v>1503</v>
      </c>
      <c r="AO69" s="25" t="s">
        <v>62</v>
      </c>
      <c r="AP69" s="25" t="s">
        <v>55</v>
      </c>
      <c r="AQ69" s="25" t="s">
        <v>112</v>
      </c>
      <c r="AR69" s="25" t="s">
        <v>64</v>
      </c>
      <c r="AS69" s="25" t="s">
        <v>65</v>
      </c>
      <c r="AT69" s="25">
        <v>1.1222085063404781</v>
      </c>
      <c r="AU69" s="25">
        <v>2058336</v>
      </c>
      <c r="AV69" s="25">
        <v>2058336</v>
      </c>
      <c r="AW69" s="25">
        <v>835404.35893557419</v>
      </c>
      <c r="AX69" s="25">
        <v>661408</v>
      </c>
      <c r="AY69" s="25">
        <v>561524</v>
      </c>
      <c r="AZ69" s="25">
        <v>2058336</v>
      </c>
      <c r="BA69" s="25">
        <v>0</v>
      </c>
      <c r="BB69" s="25">
        <v>2058336</v>
      </c>
      <c r="BC69" s="25">
        <v>0</v>
      </c>
      <c r="BD69" s="25">
        <v>194414</v>
      </c>
      <c r="BE69" s="25" t="s">
        <v>218</v>
      </c>
      <c r="BF69" s="25" t="s">
        <v>213</v>
      </c>
      <c r="BG69" s="26">
        <v>43517</v>
      </c>
      <c r="BH69" s="26" t="s">
        <v>55</v>
      </c>
      <c r="BI69" s="26" t="s">
        <v>55</v>
      </c>
      <c r="BJ69" s="26" t="s">
        <v>55</v>
      </c>
      <c r="BK69" s="26">
        <v>43517</v>
      </c>
      <c r="BL69" s="26">
        <v>43546</v>
      </c>
      <c r="BM69" s="26" t="s">
        <v>55</v>
      </c>
      <c r="BN69" s="26" t="s">
        <v>55</v>
      </c>
      <c r="BO69" s="26" t="s">
        <v>55</v>
      </c>
      <c r="BP69" s="26">
        <v>43546</v>
      </c>
      <c r="BQ69" s="27">
        <v>43373</v>
      </c>
      <c r="BR69" s="28">
        <f t="shared" si="1"/>
        <v>5.7666666666666666</v>
      </c>
      <c r="BS69" s="21" t="s">
        <v>1591</v>
      </c>
      <c r="BT69" s="25" t="str">
        <f>INDEX(Countries[Country Name],MATCH(FR_tracker_table[[#This Row],[Country ID]],Countries[Country ID],0))</f>
        <v>Egypt</v>
      </c>
      <c r="BU69" s="25" t="str">
        <f>INDEX(Countries[Global Fund Region],MATCH(FR_tracker_table[[#This Row],[Country ID]],Countries[Country ID],0))</f>
        <v>MENA</v>
      </c>
      <c r="BV69" s="25" t="str">
        <f>INDEX(Countries[Portfolio Categorisation],MATCH(FR_tracker_table[[#This Row],[Country ID]],Countries[Country ID],0))</f>
        <v>Focused</v>
      </c>
      <c r="BW6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70" spans="1:75" ht="15" customHeight="1" x14ac:dyDescent="0.25">
      <c r="A70" s="25" t="s">
        <v>665</v>
      </c>
      <c r="B70" s="25" t="s">
        <v>666</v>
      </c>
      <c r="C70" s="25" t="s">
        <v>55</v>
      </c>
      <c r="D70" s="25" t="s">
        <v>55</v>
      </c>
      <c r="E70" s="25" t="s">
        <v>55</v>
      </c>
      <c r="F70" s="25" t="s">
        <v>667</v>
      </c>
      <c r="G70" s="25" t="s">
        <v>70</v>
      </c>
      <c r="H70" s="25" t="s">
        <v>70</v>
      </c>
      <c r="I70" s="25" t="s">
        <v>83</v>
      </c>
      <c r="J70" s="25" t="s">
        <v>385</v>
      </c>
      <c r="K70" s="25" t="s">
        <v>58</v>
      </c>
      <c r="L70" s="25" t="s">
        <v>399</v>
      </c>
      <c r="M70" s="25" t="s">
        <v>633</v>
      </c>
      <c r="N70" s="25" t="s">
        <v>526</v>
      </c>
      <c r="O70" s="25" t="s">
        <v>77</v>
      </c>
      <c r="P70" s="27">
        <v>42975</v>
      </c>
      <c r="Q70" s="25">
        <v>0</v>
      </c>
      <c r="R70" s="25">
        <v>0</v>
      </c>
      <c r="S70" s="25">
        <v>0</v>
      </c>
      <c r="T70" s="25">
        <v>0</v>
      </c>
      <c r="U70" s="25">
        <v>6000000</v>
      </c>
      <c r="V70" s="25" t="s">
        <v>668</v>
      </c>
      <c r="W70" s="25" t="s">
        <v>55</v>
      </c>
      <c r="X70" s="25" t="s">
        <v>55</v>
      </c>
      <c r="Y70" s="25" t="s">
        <v>55</v>
      </c>
      <c r="Z70" s="25" t="s">
        <v>55</v>
      </c>
      <c r="AA70" s="25" t="s">
        <v>401</v>
      </c>
      <c r="AB70" s="25" t="s">
        <v>391</v>
      </c>
      <c r="AC70" s="25" t="s">
        <v>391</v>
      </c>
      <c r="AD70" s="25" t="s">
        <v>391</v>
      </c>
      <c r="AE70" s="25" t="s">
        <v>401</v>
      </c>
      <c r="AF70" s="25" t="s">
        <v>391</v>
      </c>
      <c r="AG70" s="25" t="s">
        <v>391</v>
      </c>
      <c r="AH70" s="25" t="s">
        <v>60</v>
      </c>
      <c r="AI70" s="25">
        <v>0</v>
      </c>
      <c r="AJ70" s="25">
        <v>6000000</v>
      </c>
      <c r="AK70" s="25">
        <v>0</v>
      </c>
      <c r="AL70" s="25">
        <v>0</v>
      </c>
      <c r="AM70" s="25">
        <v>0</v>
      </c>
      <c r="AN70" s="25" t="s">
        <v>666</v>
      </c>
      <c r="AO70" s="25" t="s">
        <v>61</v>
      </c>
      <c r="AP70" s="25" t="s">
        <v>1537</v>
      </c>
      <c r="AQ70" s="25" t="s">
        <v>380</v>
      </c>
      <c r="AR70" s="25" t="s">
        <v>64</v>
      </c>
      <c r="AS70" s="25" t="s">
        <v>65</v>
      </c>
      <c r="AT70" s="25">
        <v>1.1222085063404781</v>
      </c>
      <c r="AU70" s="25">
        <v>0</v>
      </c>
      <c r="AV70" s="25">
        <v>0</v>
      </c>
      <c r="AW70" s="25">
        <v>0</v>
      </c>
      <c r="AX70" s="25">
        <v>0</v>
      </c>
      <c r="AY70" s="25">
        <v>0</v>
      </c>
      <c r="AZ70" s="25">
        <v>0</v>
      </c>
      <c r="BA70" s="25">
        <v>6000000</v>
      </c>
      <c r="BB70" s="25">
        <v>0</v>
      </c>
      <c r="BC70" s="25">
        <v>6000000</v>
      </c>
      <c r="BD70" s="25">
        <v>0</v>
      </c>
      <c r="BE70" s="25" t="s">
        <v>232</v>
      </c>
      <c r="BF70" s="25" t="s">
        <v>213</v>
      </c>
      <c r="BG70" s="26">
        <v>43182</v>
      </c>
      <c r="BH70" s="26" t="s">
        <v>55</v>
      </c>
      <c r="BI70" s="26" t="s">
        <v>55</v>
      </c>
      <c r="BJ70" s="26" t="s">
        <v>55</v>
      </c>
      <c r="BK70" s="26">
        <v>43182</v>
      </c>
      <c r="BL70" s="26">
        <v>43201</v>
      </c>
      <c r="BM70" s="26" t="s">
        <v>55</v>
      </c>
      <c r="BN70" s="26" t="s">
        <v>55</v>
      </c>
      <c r="BO70" s="26" t="s">
        <v>55</v>
      </c>
      <c r="BP70" s="26">
        <v>43201</v>
      </c>
      <c r="BQ70" s="27">
        <v>42975</v>
      </c>
      <c r="BR70" s="28">
        <f t="shared" si="1"/>
        <v>7.5333333333333332</v>
      </c>
      <c r="BS70" s="21" t="s">
        <v>1584</v>
      </c>
      <c r="BT70" s="25" t="str">
        <f>INDEX(Countries[Country Name],MATCH(FR_tracker_table[[#This Row],[Country ID]],Countries[Country ID],0))</f>
        <v>Multicountry Americas EMMIE</v>
      </c>
      <c r="BU70" s="25" t="str">
        <f>INDEX(Countries[Global Fund Region],MATCH(FR_tracker_table[[#This Row],[Country ID]],Countries[Country ID],0))</f>
        <v>LAC</v>
      </c>
      <c r="BV70" s="25" t="str">
        <f>INDEX(Countries[Portfolio Categorisation],MATCH(FR_tracker_table[[#This Row],[Country ID]],Countries[Country ID],0))</f>
        <v>Focused</v>
      </c>
      <c r="BW7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71" spans="1:75" ht="15" customHeight="1" x14ac:dyDescent="0.25">
      <c r="A71" s="25" t="s">
        <v>669</v>
      </c>
      <c r="B71" s="25" t="s">
        <v>670</v>
      </c>
      <c r="C71" s="25" t="s">
        <v>55</v>
      </c>
      <c r="D71" s="25" t="s">
        <v>55</v>
      </c>
      <c r="E71" s="25" t="s">
        <v>55</v>
      </c>
      <c r="F71" s="25" t="s">
        <v>671</v>
      </c>
      <c r="G71" s="25" t="s">
        <v>56</v>
      </c>
      <c r="H71" s="25" t="s">
        <v>56</v>
      </c>
      <c r="I71" s="25" t="s">
        <v>68</v>
      </c>
      <c r="J71" s="25" t="s">
        <v>385</v>
      </c>
      <c r="K71" s="25" t="s">
        <v>58</v>
      </c>
      <c r="L71" s="25" t="s">
        <v>427</v>
      </c>
      <c r="M71" s="25" t="s">
        <v>633</v>
      </c>
      <c r="N71" s="25" t="s">
        <v>388</v>
      </c>
      <c r="O71" s="25" t="s">
        <v>69</v>
      </c>
      <c r="P71" s="27">
        <v>42878</v>
      </c>
      <c r="Q71" s="25">
        <v>6544472.16021825</v>
      </c>
      <c r="R71" s="25">
        <v>7634877.7611791641</v>
      </c>
      <c r="S71" s="25">
        <v>7077323.3988825297</v>
      </c>
      <c r="T71" s="25">
        <v>21256673.320279945</v>
      </c>
      <c r="U71" s="25">
        <v>0</v>
      </c>
      <c r="V71" s="25" t="s">
        <v>409</v>
      </c>
      <c r="W71" s="25" t="s">
        <v>55</v>
      </c>
      <c r="X71" s="25" t="s">
        <v>55</v>
      </c>
      <c r="Y71" s="25" t="s">
        <v>55</v>
      </c>
      <c r="Z71" s="25" t="s">
        <v>55</v>
      </c>
      <c r="AA71" s="25" t="s">
        <v>401</v>
      </c>
      <c r="AB71" s="25" t="s">
        <v>391</v>
      </c>
      <c r="AC71" s="25" t="s">
        <v>391</v>
      </c>
      <c r="AD71" s="25" t="s">
        <v>391</v>
      </c>
      <c r="AE71" s="25" t="s">
        <v>395</v>
      </c>
      <c r="AF71" s="25" t="s">
        <v>391</v>
      </c>
      <c r="AG71" s="25" t="s">
        <v>391</v>
      </c>
      <c r="AH71" s="25" t="s">
        <v>60</v>
      </c>
      <c r="AI71" s="25">
        <v>21256673</v>
      </c>
      <c r="AJ71" s="25">
        <v>0</v>
      </c>
      <c r="AK71" s="25">
        <v>0</v>
      </c>
      <c r="AL71" s="25">
        <v>17649811</v>
      </c>
      <c r="AM71" s="25">
        <v>21256673</v>
      </c>
      <c r="AN71" s="25" t="s">
        <v>670</v>
      </c>
      <c r="AO71" s="25" t="s">
        <v>62</v>
      </c>
      <c r="AP71" s="25" t="s">
        <v>55</v>
      </c>
      <c r="AQ71" s="25" t="s">
        <v>114</v>
      </c>
      <c r="AR71" s="25" t="s">
        <v>64</v>
      </c>
      <c r="AS71" s="25" t="s">
        <v>65</v>
      </c>
      <c r="AT71" s="25">
        <v>1.1222085063404781</v>
      </c>
      <c r="AU71" s="25">
        <v>17649811</v>
      </c>
      <c r="AV71" s="25">
        <v>21256673</v>
      </c>
      <c r="AW71" s="25">
        <v>6544472.16021825</v>
      </c>
      <c r="AX71" s="25">
        <v>7634877.7611791641</v>
      </c>
      <c r="AY71" s="25">
        <v>7077323.3988825297</v>
      </c>
      <c r="AZ71" s="25">
        <v>21256673.320279945</v>
      </c>
      <c r="BA71" s="25">
        <v>0</v>
      </c>
      <c r="BB71" s="25">
        <v>21256673</v>
      </c>
      <c r="BC71" s="25">
        <v>0</v>
      </c>
      <c r="BD71" s="25">
        <v>0</v>
      </c>
      <c r="BE71" s="25" t="s">
        <v>218</v>
      </c>
      <c r="BF71" s="25" t="s">
        <v>208</v>
      </c>
      <c r="BG71" s="26">
        <v>43039</v>
      </c>
      <c r="BH71" s="26" t="s">
        <v>55</v>
      </c>
      <c r="BI71" s="26" t="s">
        <v>55</v>
      </c>
      <c r="BJ71" s="26" t="s">
        <v>55</v>
      </c>
      <c r="BK71" s="26">
        <v>43039</v>
      </c>
      <c r="BL71" s="26">
        <v>43070</v>
      </c>
      <c r="BM71" s="26" t="s">
        <v>55</v>
      </c>
      <c r="BN71" s="26" t="s">
        <v>55</v>
      </c>
      <c r="BO71" s="26" t="s">
        <v>55</v>
      </c>
      <c r="BP71" s="26">
        <v>43070</v>
      </c>
      <c r="BQ71" s="27">
        <v>42878</v>
      </c>
      <c r="BR71" s="28">
        <f t="shared" si="1"/>
        <v>6.4</v>
      </c>
      <c r="BS71" s="21" t="s">
        <v>1583</v>
      </c>
      <c r="BT71" s="25" t="str">
        <f>INDEX(Countries[Country Name],MATCH(FR_tracker_table[[#This Row],[Country ID]],Countries[Country ID],0))</f>
        <v>Eritrea</v>
      </c>
      <c r="BU71" s="25" t="str">
        <f>INDEX(Countries[Global Fund Region],MATCH(FR_tracker_table[[#This Row],[Country ID]],Countries[Country ID],0))</f>
        <v>MENA</v>
      </c>
      <c r="BV71" s="25" t="str">
        <f>INDEX(Countries[Portfolio Categorisation],MATCH(FR_tracker_table[[#This Row],[Country ID]],Countries[Country ID],0))</f>
        <v>Core</v>
      </c>
      <c r="BW7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72" spans="1:75" ht="15" customHeight="1" x14ac:dyDescent="0.25">
      <c r="A72" s="25" t="s">
        <v>672</v>
      </c>
      <c r="B72" s="25" t="s">
        <v>673</v>
      </c>
      <c r="C72" s="25" t="s">
        <v>55</v>
      </c>
      <c r="D72" s="25" t="s">
        <v>55</v>
      </c>
      <c r="E72" s="25" t="s">
        <v>55</v>
      </c>
      <c r="F72" s="25" t="s">
        <v>674</v>
      </c>
      <c r="G72" s="25" t="s">
        <v>70</v>
      </c>
      <c r="H72" s="25" t="s">
        <v>70</v>
      </c>
      <c r="I72" s="25" t="s">
        <v>57</v>
      </c>
      <c r="J72" s="25" t="s">
        <v>385</v>
      </c>
      <c r="K72" s="25" t="s">
        <v>58</v>
      </c>
      <c r="L72" s="25" t="s">
        <v>427</v>
      </c>
      <c r="M72" s="25" t="s">
        <v>633</v>
      </c>
      <c r="N72" s="25" t="s">
        <v>388</v>
      </c>
      <c r="O72" s="25" t="s">
        <v>59</v>
      </c>
      <c r="P72" s="27">
        <v>42811</v>
      </c>
      <c r="Q72" s="25">
        <v>0</v>
      </c>
      <c r="R72" s="25">
        <v>0</v>
      </c>
      <c r="S72" s="25">
        <v>0</v>
      </c>
      <c r="T72" s="25">
        <v>18043051</v>
      </c>
      <c r="U72" s="25">
        <v>0</v>
      </c>
      <c r="V72" s="25" t="s">
        <v>409</v>
      </c>
      <c r="W72" s="25" t="s">
        <v>55</v>
      </c>
      <c r="X72" s="25" t="s">
        <v>55</v>
      </c>
      <c r="Y72" s="25" t="s">
        <v>55</v>
      </c>
      <c r="Z72" s="25" t="s">
        <v>55</v>
      </c>
      <c r="AA72" s="25" t="s">
        <v>390</v>
      </c>
      <c r="AB72" s="25" t="s">
        <v>55</v>
      </c>
      <c r="AC72" s="25" t="s">
        <v>55</v>
      </c>
      <c r="AD72" s="25" t="s">
        <v>391</v>
      </c>
      <c r="AE72" s="25" t="s">
        <v>437</v>
      </c>
      <c r="AF72" s="25" t="s">
        <v>391</v>
      </c>
      <c r="AG72" s="25" t="s">
        <v>391</v>
      </c>
      <c r="AH72" s="25" t="s">
        <v>60</v>
      </c>
      <c r="AI72" s="25">
        <v>18043051</v>
      </c>
      <c r="AJ72" s="25">
        <v>0</v>
      </c>
      <c r="AK72" s="25">
        <v>0</v>
      </c>
      <c r="AL72" s="25">
        <v>21554342</v>
      </c>
      <c r="AM72" s="25">
        <v>18043051</v>
      </c>
      <c r="AN72" s="25" t="s">
        <v>673</v>
      </c>
      <c r="AO72" s="25" t="s">
        <v>62</v>
      </c>
      <c r="AP72" s="25" t="s">
        <v>55</v>
      </c>
      <c r="AQ72" s="25" t="s">
        <v>114</v>
      </c>
      <c r="AR72" s="25" t="s">
        <v>64</v>
      </c>
      <c r="AS72" s="25" t="s">
        <v>65</v>
      </c>
      <c r="AT72" s="25">
        <v>1.1222085063404781</v>
      </c>
      <c r="AU72" s="25">
        <v>21554342</v>
      </c>
      <c r="AV72" s="25">
        <v>18043051</v>
      </c>
      <c r="AW72" s="25">
        <v>0</v>
      </c>
      <c r="AX72" s="25">
        <v>0</v>
      </c>
      <c r="AY72" s="25">
        <v>0</v>
      </c>
      <c r="AZ72" s="25">
        <v>18043051</v>
      </c>
      <c r="BA72" s="25">
        <v>0</v>
      </c>
      <c r="BB72" s="25">
        <v>18043051</v>
      </c>
      <c r="BC72" s="25">
        <v>0</v>
      </c>
      <c r="BD72" s="25">
        <v>0</v>
      </c>
      <c r="BE72" s="25" t="s">
        <v>218</v>
      </c>
      <c r="BF72" s="25" t="s">
        <v>208</v>
      </c>
      <c r="BG72" s="26">
        <v>42991</v>
      </c>
      <c r="BH72" s="26" t="s">
        <v>55</v>
      </c>
      <c r="BI72" s="26" t="s">
        <v>55</v>
      </c>
      <c r="BJ72" s="26" t="s">
        <v>55</v>
      </c>
      <c r="BK72" s="26">
        <v>42991</v>
      </c>
      <c r="BL72" s="26">
        <v>43021</v>
      </c>
      <c r="BM72" s="26" t="s">
        <v>55</v>
      </c>
      <c r="BN72" s="26" t="s">
        <v>55</v>
      </c>
      <c r="BO72" s="26" t="s">
        <v>55</v>
      </c>
      <c r="BP72" s="26">
        <v>43021</v>
      </c>
      <c r="BQ72" s="27">
        <v>42814</v>
      </c>
      <c r="BR72" s="28">
        <f t="shared" si="1"/>
        <v>6.9</v>
      </c>
      <c r="BS72" s="21" t="s">
        <v>1582</v>
      </c>
      <c r="BT72" s="25" t="str">
        <f>INDEX(Countries[Country Name],MATCH(FR_tracker_table[[#This Row],[Country ID]],Countries[Country ID],0))</f>
        <v>Eritrea</v>
      </c>
      <c r="BU72" s="25" t="str">
        <f>INDEX(Countries[Global Fund Region],MATCH(FR_tracker_table[[#This Row],[Country ID]],Countries[Country ID],0))</f>
        <v>MENA</v>
      </c>
      <c r="BV72" s="25" t="str">
        <f>INDEX(Countries[Portfolio Categorisation],MATCH(FR_tracker_table[[#This Row],[Country ID]],Countries[Country ID],0))</f>
        <v>Core</v>
      </c>
      <c r="BW7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73" spans="1:75" ht="15" customHeight="1" x14ac:dyDescent="0.25">
      <c r="A73" s="25" t="s">
        <v>675</v>
      </c>
      <c r="B73" s="25" t="s">
        <v>676</v>
      </c>
      <c r="C73" s="25" t="s">
        <v>55</v>
      </c>
      <c r="D73" s="25" t="s">
        <v>55</v>
      </c>
      <c r="E73" s="25" t="s">
        <v>55</v>
      </c>
      <c r="F73" s="25" t="s">
        <v>677</v>
      </c>
      <c r="G73" s="25" t="s">
        <v>67</v>
      </c>
      <c r="H73" s="25" t="s">
        <v>67</v>
      </c>
      <c r="I73" s="25" t="s">
        <v>68</v>
      </c>
      <c r="J73" s="25" t="s">
        <v>385</v>
      </c>
      <c r="K73" s="25" t="s">
        <v>58</v>
      </c>
      <c r="L73" s="25" t="s">
        <v>427</v>
      </c>
      <c r="M73" s="25" t="s">
        <v>633</v>
      </c>
      <c r="N73" s="25" t="s">
        <v>388</v>
      </c>
      <c r="O73" s="25" t="s">
        <v>69</v>
      </c>
      <c r="P73" s="27">
        <v>42878</v>
      </c>
      <c r="Q73" s="25">
        <v>1508576.6610000001</v>
      </c>
      <c r="R73" s="25">
        <v>1420072.8596666665</v>
      </c>
      <c r="S73" s="25">
        <v>1437986.6387499999</v>
      </c>
      <c r="T73" s="25">
        <v>4366636.1594166663</v>
      </c>
      <c r="U73" s="25">
        <v>0</v>
      </c>
      <c r="V73" s="25" t="s">
        <v>409</v>
      </c>
      <c r="W73" s="25" t="s">
        <v>55</v>
      </c>
      <c r="X73" s="25" t="s">
        <v>55</v>
      </c>
      <c r="Y73" s="25" t="s">
        <v>55</v>
      </c>
      <c r="Z73" s="25" t="s">
        <v>55</v>
      </c>
      <c r="AA73" s="25" t="s">
        <v>401</v>
      </c>
      <c r="AB73" s="25" t="s">
        <v>391</v>
      </c>
      <c r="AC73" s="25" t="s">
        <v>391</v>
      </c>
      <c r="AD73" s="25" t="s">
        <v>391</v>
      </c>
      <c r="AE73" s="25" t="s">
        <v>395</v>
      </c>
      <c r="AF73" s="25" t="s">
        <v>391</v>
      </c>
      <c r="AG73" s="25" t="s">
        <v>391</v>
      </c>
      <c r="AH73" s="25" t="s">
        <v>60</v>
      </c>
      <c r="AI73" s="25">
        <v>4366636</v>
      </c>
      <c r="AJ73" s="25">
        <v>0</v>
      </c>
      <c r="AK73" s="25">
        <v>0</v>
      </c>
      <c r="AL73" s="25">
        <v>4462207</v>
      </c>
      <c r="AM73" s="25">
        <v>4366636</v>
      </c>
      <c r="AN73" s="25" t="s">
        <v>676</v>
      </c>
      <c r="AO73" s="25" t="s">
        <v>62</v>
      </c>
      <c r="AP73" s="25" t="s">
        <v>55</v>
      </c>
      <c r="AQ73" s="25" t="s">
        <v>114</v>
      </c>
      <c r="AR73" s="25" t="s">
        <v>64</v>
      </c>
      <c r="AS73" s="25" t="s">
        <v>65</v>
      </c>
      <c r="AT73" s="25">
        <v>1.1222085063404781</v>
      </c>
      <c r="AU73" s="25">
        <v>4462207</v>
      </c>
      <c r="AV73" s="25">
        <v>4366636</v>
      </c>
      <c r="AW73" s="25">
        <v>1508576.6610000001</v>
      </c>
      <c r="AX73" s="25">
        <v>1420072.8596666665</v>
      </c>
      <c r="AY73" s="25">
        <v>1437986.6387499999</v>
      </c>
      <c r="AZ73" s="25">
        <v>4366636.1594166663</v>
      </c>
      <c r="BA73" s="25">
        <v>0</v>
      </c>
      <c r="BB73" s="25">
        <v>4366636</v>
      </c>
      <c r="BC73" s="25">
        <v>0</v>
      </c>
      <c r="BD73" s="25">
        <v>0</v>
      </c>
      <c r="BE73" s="25" t="s">
        <v>218</v>
      </c>
      <c r="BF73" s="25" t="s">
        <v>208</v>
      </c>
      <c r="BG73" s="26">
        <v>43039</v>
      </c>
      <c r="BH73" s="26" t="s">
        <v>55</v>
      </c>
      <c r="BI73" s="26" t="s">
        <v>55</v>
      </c>
      <c r="BJ73" s="26" t="s">
        <v>55</v>
      </c>
      <c r="BK73" s="26">
        <v>43039</v>
      </c>
      <c r="BL73" s="26">
        <v>43070</v>
      </c>
      <c r="BM73" s="26" t="s">
        <v>55</v>
      </c>
      <c r="BN73" s="26" t="s">
        <v>55</v>
      </c>
      <c r="BO73" s="26" t="s">
        <v>55</v>
      </c>
      <c r="BP73" s="26">
        <v>43070</v>
      </c>
      <c r="BQ73" s="27">
        <v>42878</v>
      </c>
      <c r="BR73" s="28">
        <f t="shared" si="1"/>
        <v>6.4</v>
      </c>
      <c r="BS73" s="21" t="s">
        <v>1583</v>
      </c>
      <c r="BT73" s="25" t="str">
        <f>INDEX(Countries[Country Name],MATCH(FR_tracker_table[[#This Row],[Country ID]],Countries[Country ID],0))</f>
        <v>Eritrea</v>
      </c>
      <c r="BU73" s="25" t="str">
        <f>INDEX(Countries[Global Fund Region],MATCH(FR_tracker_table[[#This Row],[Country ID]],Countries[Country ID],0))</f>
        <v>MENA</v>
      </c>
      <c r="BV73" s="25" t="str">
        <f>INDEX(Countries[Portfolio Categorisation],MATCH(FR_tracker_table[[#This Row],[Country ID]],Countries[Country ID],0))</f>
        <v>Core</v>
      </c>
      <c r="BW7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74" spans="1:75" ht="15" customHeight="1" x14ac:dyDescent="0.25">
      <c r="A74" s="25" t="s">
        <v>678</v>
      </c>
      <c r="B74" s="25" t="s">
        <v>679</v>
      </c>
      <c r="C74" s="25" t="s">
        <v>680</v>
      </c>
      <c r="D74" s="25" t="s">
        <v>55</v>
      </c>
      <c r="E74" s="25" t="s">
        <v>55</v>
      </c>
      <c r="F74" s="25" t="s">
        <v>681</v>
      </c>
      <c r="G74" s="25" t="s">
        <v>407</v>
      </c>
      <c r="H74" s="25" t="s">
        <v>75</v>
      </c>
      <c r="I74" s="25" t="s">
        <v>83</v>
      </c>
      <c r="J74" s="25" t="s">
        <v>385</v>
      </c>
      <c r="K74" s="25" t="s">
        <v>58</v>
      </c>
      <c r="L74" s="25" t="s">
        <v>498</v>
      </c>
      <c r="M74" s="25" t="s">
        <v>566</v>
      </c>
      <c r="N74" s="25" t="s">
        <v>388</v>
      </c>
      <c r="O74" s="25" t="s">
        <v>69</v>
      </c>
      <c r="P74" s="27">
        <v>42878</v>
      </c>
      <c r="Q74" s="25">
        <v>78496659.315933213</v>
      </c>
      <c r="R74" s="25">
        <v>80487080.934085205</v>
      </c>
      <c r="S74" s="25">
        <v>80775928.740454391</v>
      </c>
      <c r="T74" s="25">
        <v>239759668.99047279</v>
      </c>
      <c r="U74" s="25">
        <v>0</v>
      </c>
      <c r="V74" s="25" t="s">
        <v>682</v>
      </c>
      <c r="W74" s="25" t="s">
        <v>683</v>
      </c>
      <c r="X74" s="25" t="s">
        <v>55</v>
      </c>
      <c r="Y74" s="25" t="s">
        <v>55</v>
      </c>
      <c r="Z74" s="25" t="s">
        <v>55</v>
      </c>
      <c r="AA74" s="25" t="s">
        <v>422</v>
      </c>
      <c r="AB74" s="25" t="s">
        <v>55</v>
      </c>
      <c r="AC74" s="25" t="s">
        <v>55</v>
      </c>
      <c r="AD74" s="25" t="s">
        <v>391</v>
      </c>
      <c r="AE74" s="25" t="s">
        <v>395</v>
      </c>
      <c r="AF74" s="25" t="s">
        <v>391</v>
      </c>
      <c r="AG74" s="25" t="s">
        <v>391</v>
      </c>
      <c r="AH74" s="25" t="s">
        <v>60</v>
      </c>
      <c r="AI74" s="25">
        <v>239759669</v>
      </c>
      <c r="AJ74" s="25">
        <v>0</v>
      </c>
      <c r="AK74" s="25">
        <v>5470000</v>
      </c>
      <c r="AL74" s="25">
        <v>245759669</v>
      </c>
      <c r="AM74" s="25">
        <v>239759669</v>
      </c>
      <c r="AN74" s="25" t="s">
        <v>684</v>
      </c>
      <c r="AO74" s="25" t="s">
        <v>62</v>
      </c>
      <c r="AP74" s="25" t="s">
        <v>55</v>
      </c>
      <c r="AQ74" s="25" t="s">
        <v>115</v>
      </c>
      <c r="AR74" s="25" t="s">
        <v>64</v>
      </c>
      <c r="AS74" s="25" t="s">
        <v>65</v>
      </c>
      <c r="AT74" s="25">
        <v>1.1222085063404781</v>
      </c>
      <c r="AU74" s="25">
        <v>245759669</v>
      </c>
      <c r="AV74" s="25">
        <v>239759669</v>
      </c>
      <c r="AW74" s="25">
        <v>78496659.315933213</v>
      </c>
      <c r="AX74" s="25">
        <v>80487080.934085205</v>
      </c>
      <c r="AY74" s="25">
        <v>80775928.740454391</v>
      </c>
      <c r="AZ74" s="25">
        <v>239759668.99047279</v>
      </c>
      <c r="BA74" s="25">
        <v>0</v>
      </c>
      <c r="BB74" s="25">
        <v>239759669</v>
      </c>
      <c r="BC74" s="25">
        <v>0</v>
      </c>
      <c r="BD74" s="25">
        <v>5470000</v>
      </c>
      <c r="BE74" s="25" t="s">
        <v>260</v>
      </c>
      <c r="BF74" s="25" t="s">
        <v>228</v>
      </c>
      <c r="BG74" s="26">
        <v>43039</v>
      </c>
      <c r="BH74" s="26" t="s">
        <v>55</v>
      </c>
      <c r="BI74" s="26" t="s">
        <v>55</v>
      </c>
      <c r="BJ74" s="26" t="s">
        <v>55</v>
      </c>
      <c r="BK74" s="26">
        <v>43039</v>
      </c>
      <c r="BL74" s="26">
        <v>43070</v>
      </c>
      <c r="BM74" s="26" t="s">
        <v>55</v>
      </c>
      <c r="BN74" s="26" t="s">
        <v>55</v>
      </c>
      <c r="BO74" s="26" t="s">
        <v>55</v>
      </c>
      <c r="BP74" s="26">
        <v>43070</v>
      </c>
      <c r="BQ74" s="27">
        <v>42878</v>
      </c>
      <c r="BR74" s="28">
        <f t="shared" si="1"/>
        <v>6.4</v>
      </c>
      <c r="BS74" s="21" t="s">
        <v>1583</v>
      </c>
      <c r="BT74" s="25" t="str">
        <f>INDEX(Countries[Country Name],MATCH(FR_tracker_table[[#This Row],[Country ID]],Countries[Country ID],0))</f>
        <v>Ethiopia</v>
      </c>
      <c r="BU74" s="25" t="str">
        <f>INDEX(Countries[Global Fund Region],MATCH(FR_tracker_table[[#This Row],[Country ID]],Countries[Country ID],0))</f>
        <v>HI Afr 2</v>
      </c>
      <c r="BV74" s="25" t="str">
        <f>INDEX(Countries[Portfolio Categorisation],MATCH(FR_tracker_table[[#This Row],[Country ID]],Countries[Country ID],0))</f>
        <v>High Impact</v>
      </c>
      <c r="BW7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75" spans="1:75" ht="15" customHeight="1" x14ac:dyDescent="0.25">
      <c r="A75" s="25" t="s">
        <v>685</v>
      </c>
      <c r="B75" s="25" t="s">
        <v>686</v>
      </c>
      <c r="C75" s="25" t="s">
        <v>55</v>
      </c>
      <c r="D75" s="25" t="s">
        <v>55</v>
      </c>
      <c r="E75" s="25" t="s">
        <v>55</v>
      </c>
      <c r="F75" s="25" t="s">
        <v>687</v>
      </c>
      <c r="G75" s="25" t="s">
        <v>70</v>
      </c>
      <c r="H75" s="25" t="s">
        <v>70</v>
      </c>
      <c r="I75" s="25" t="s">
        <v>83</v>
      </c>
      <c r="J75" s="25" t="s">
        <v>385</v>
      </c>
      <c r="K75" s="25" t="s">
        <v>58</v>
      </c>
      <c r="L75" s="25" t="s">
        <v>498</v>
      </c>
      <c r="M75" s="25" t="s">
        <v>566</v>
      </c>
      <c r="N75" s="25" t="s">
        <v>388</v>
      </c>
      <c r="O75" s="25" t="s">
        <v>69</v>
      </c>
      <c r="P75" s="27">
        <v>42877</v>
      </c>
      <c r="Q75" s="25">
        <v>24544613</v>
      </c>
      <c r="R75" s="25">
        <v>56400561</v>
      </c>
      <c r="S75" s="25">
        <v>30904043</v>
      </c>
      <c r="T75" s="25">
        <v>111849218</v>
      </c>
      <c r="U75" s="25">
        <v>0</v>
      </c>
      <c r="V75" s="25" t="s">
        <v>682</v>
      </c>
      <c r="W75" s="25" t="s">
        <v>55</v>
      </c>
      <c r="X75" s="25" t="s">
        <v>55</v>
      </c>
      <c r="Y75" s="25" t="s">
        <v>55</v>
      </c>
      <c r="Z75" s="25" t="s">
        <v>55</v>
      </c>
      <c r="AA75" s="25" t="s">
        <v>422</v>
      </c>
      <c r="AB75" s="25" t="s">
        <v>55</v>
      </c>
      <c r="AC75" s="25" t="s">
        <v>55</v>
      </c>
      <c r="AD75" s="25" t="s">
        <v>391</v>
      </c>
      <c r="AE75" s="25" t="s">
        <v>395</v>
      </c>
      <c r="AF75" s="25" t="s">
        <v>391</v>
      </c>
      <c r="AG75" s="25" t="s">
        <v>391</v>
      </c>
      <c r="AH75" s="25" t="s">
        <v>60</v>
      </c>
      <c r="AI75" s="25">
        <v>111849218</v>
      </c>
      <c r="AJ75" s="25">
        <v>0</v>
      </c>
      <c r="AK75" s="25">
        <v>17600000</v>
      </c>
      <c r="AL75" s="25">
        <v>129849218</v>
      </c>
      <c r="AM75" s="25">
        <v>111849218</v>
      </c>
      <c r="AN75" s="25" t="s">
        <v>686</v>
      </c>
      <c r="AO75" s="25" t="s">
        <v>62</v>
      </c>
      <c r="AP75" s="25" t="s">
        <v>55</v>
      </c>
      <c r="AQ75" s="25" t="s">
        <v>115</v>
      </c>
      <c r="AR75" s="25" t="s">
        <v>64</v>
      </c>
      <c r="AS75" s="25" t="s">
        <v>65</v>
      </c>
      <c r="AT75" s="25">
        <v>1.1222085063404781</v>
      </c>
      <c r="AU75" s="25">
        <v>129849218</v>
      </c>
      <c r="AV75" s="25">
        <v>111849218</v>
      </c>
      <c r="AW75" s="25">
        <v>24544613</v>
      </c>
      <c r="AX75" s="25">
        <v>56400561</v>
      </c>
      <c r="AY75" s="25">
        <v>30904043</v>
      </c>
      <c r="AZ75" s="25">
        <v>111849218</v>
      </c>
      <c r="BA75" s="25">
        <v>0</v>
      </c>
      <c r="BB75" s="25">
        <v>111849218</v>
      </c>
      <c r="BC75" s="25">
        <v>0</v>
      </c>
      <c r="BD75" s="25">
        <v>17600000</v>
      </c>
      <c r="BE75" s="25" t="s">
        <v>260</v>
      </c>
      <c r="BF75" s="25" t="s">
        <v>228</v>
      </c>
      <c r="BG75" s="26">
        <v>43025</v>
      </c>
      <c r="BH75" s="26" t="s">
        <v>55</v>
      </c>
      <c r="BI75" s="26" t="s">
        <v>55</v>
      </c>
      <c r="BJ75" s="26" t="s">
        <v>55</v>
      </c>
      <c r="BK75" s="26">
        <v>43025</v>
      </c>
      <c r="BL75" s="26">
        <v>43056</v>
      </c>
      <c r="BM75" s="26" t="s">
        <v>55</v>
      </c>
      <c r="BN75" s="26" t="s">
        <v>55</v>
      </c>
      <c r="BO75" s="26" t="s">
        <v>55</v>
      </c>
      <c r="BP75" s="26">
        <v>43056</v>
      </c>
      <c r="BQ75" s="27">
        <v>42878</v>
      </c>
      <c r="BR75" s="28">
        <f t="shared" si="1"/>
        <v>5.9333333333333336</v>
      </c>
      <c r="BS75" s="21" t="s">
        <v>1583</v>
      </c>
      <c r="BT75" s="25" t="str">
        <f>INDEX(Countries[Country Name],MATCH(FR_tracker_table[[#This Row],[Country ID]],Countries[Country ID],0))</f>
        <v>Ethiopia</v>
      </c>
      <c r="BU75" s="25" t="str">
        <f>INDEX(Countries[Global Fund Region],MATCH(FR_tracker_table[[#This Row],[Country ID]],Countries[Country ID],0))</f>
        <v>HI Afr 2</v>
      </c>
      <c r="BV75" s="25" t="str">
        <f>INDEX(Countries[Portfolio Categorisation],MATCH(FR_tracker_table[[#This Row],[Country ID]],Countries[Country ID],0))</f>
        <v>High Impact</v>
      </c>
      <c r="BW7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76" spans="1:75" ht="15" customHeight="1" x14ac:dyDescent="0.25">
      <c r="A76" s="25" t="s">
        <v>688</v>
      </c>
      <c r="B76" s="25" t="s">
        <v>689</v>
      </c>
      <c r="C76" s="25" t="s">
        <v>55</v>
      </c>
      <c r="D76" s="25" t="s">
        <v>55</v>
      </c>
      <c r="E76" s="25" t="s">
        <v>55</v>
      </c>
      <c r="F76" s="25" t="s">
        <v>690</v>
      </c>
      <c r="G76" s="25" t="s">
        <v>79</v>
      </c>
      <c r="H76" s="25" t="s">
        <v>79</v>
      </c>
      <c r="I76" s="25" t="s">
        <v>83</v>
      </c>
      <c r="J76" s="25" t="s">
        <v>385</v>
      </c>
      <c r="K76" s="25" t="s">
        <v>58</v>
      </c>
      <c r="L76" s="25" t="s">
        <v>498</v>
      </c>
      <c r="M76" s="25" t="s">
        <v>566</v>
      </c>
      <c r="N76" s="25" t="s">
        <v>388</v>
      </c>
      <c r="O76" s="25" t="s">
        <v>77</v>
      </c>
      <c r="P76" s="27">
        <v>42975</v>
      </c>
      <c r="Q76" s="25">
        <v>8748804</v>
      </c>
      <c r="R76" s="25">
        <v>10286381</v>
      </c>
      <c r="S76" s="25">
        <v>4964815</v>
      </c>
      <c r="T76" s="25">
        <v>24000000</v>
      </c>
      <c r="U76" s="25">
        <v>0</v>
      </c>
      <c r="V76" s="25" t="s">
        <v>682</v>
      </c>
      <c r="W76" s="25" t="s">
        <v>55</v>
      </c>
      <c r="X76" s="25" t="s">
        <v>55</v>
      </c>
      <c r="Y76" s="25" t="s">
        <v>55</v>
      </c>
      <c r="Z76" s="25" t="s">
        <v>55</v>
      </c>
      <c r="AA76" s="25" t="s">
        <v>422</v>
      </c>
      <c r="AB76" s="25" t="s">
        <v>391</v>
      </c>
      <c r="AC76" s="25" t="s">
        <v>391</v>
      </c>
      <c r="AD76" s="25" t="s">
        <v>391</v>
      </c>
      <c r="AE76" s="25" t="s">
        <v>422</v>
      </c>
      <c r="AF76" s="25" t="s">
        <v>391</v>
      </c>
      <c r="AG76" s="25" t="s">
        <v>391</v>
      </c>
      <c r="AH76" s="25" t="s">
        <v>60</v>
      </c>
      <c r="AI76" s="25">
        <v>24000000</v>
      </c>
      <c r="AJ76" s="25">
        <v>0</v>
      </c>
      <c r="AK76" s="25">
        <v>2002639</v>
      </c>
      <c r="AL76" s="25">
        <v>0</v>
      </c>
      <c r="AM76" s="25">
        <v>24000000</v>
      </c>
      <c r="AN76" s="25" t="s">
        <v>689</v>
      </c>
      <c r="AO76" s="25" t="s">
        <v>62</v>
      </c>
      <c r="AP76" s="25" t="s">
        <v>55</v>
      </c>
      <c r="AQ76" s="25" t="s">
        <v>115</v>
      </c>
      <c r="AR76" s="25" t="s">
        <v>64</v>
      </c>
      <c r="AS76" s="25" t="s">
        <v>65</v>
      </c>
      <c r="AT76" s="25">
        <v>1.1222085063404781</v>
      </c>
      <c r="AU76" s="25">
        <v>0</v>
      </c>
      <c r="AV76" s="25">
        <v>24000000</v>
      </c>
      <c r="AW76" s="25">
        <v>8748804</v>
      </c>
      <c r="AX76" s="25">
        <v>10286381</v>
      </c>
      <c r="AY76" s="25">
        <v>4964815</v>
      </c>
      <c r="AZ76" s="25">
        <v>24000000</v>
      </c>
      <c r="BA76" s="25">
        <v>0</v>
      </c>
      <c r="BB76" s="25">
        <v>24000000</v>
      </c>
      <c r="BC76" s="25">
        <v>0</v>
      </c>
      <c r="BD76" s="25">
        <v>2002639</v>
      </c>
      <c r="BE76" s="25" t="s">
        <v>260</v>
      </c>
      <c r="BF76" s="25" t="s">
        <v>228</v>
      </c>
      <c r="BG76" s="26">
        <v>43060</v>
      </c>
      <c r="BH76" s="26" t="s">
        <v>55</v>
      </c>
      <c r="BI76" s="26" t="s">
        <v>55</v>
      </c>
      <c r="BJ76" s="26" t="s">
        <v>55</v>
      </c>
      <c r="BK76" s="26">
        <v>43060</v>
      </c>
      <c r="BL76" s="26">
        <v>43082</v>
      </c>
      <c r="BM76" s="26" t="s">
        <v>55</v>
      </c>
      <c r="BN76" s="26" t="s">
        <v>55</v>
      </c>
      <c r="BO76" s="26" t="s">
        <v>55</v>
      </c>
      <c r="BP76" s="26">
        <v>43082</v>
      </c>
      <c r="BQ76" s="27">
        <v>42975</v>
      </c>
      <c r="BR76" s="28">
        <f t="shared" si="1"/>
        <v>3.5666666666666669</v>
      </c>
      <c r="BS76" s="21" t="s">
        <v>1584</v>
      </c>
      <c r="BT76" s="25" t="str">
        <f>INDEX(Countries[Country Name],MATCH(FR_tracker_table[[#This Row],[Country ID]],Countries[Country ID],0))</f>
        <v>Ethiopia</v>
      </c>
      <c r="BU76" s="25" t="str">
        <f>INDEX(Countries[Global Fund Region],MATCH(FR_tracker_table[[#This Row],[Country ID]],Countries[Country ID],0))</f>
        <v>HI Afr 2</v>
      </c>
      <c r="BV76" s="25" t="str">
        <f>INDEX(Countries[Portfolio Categorisation],MATCH(FR_tracker_table[[#This Row],[Country ID]],Countries[Country ID],0))</f>
        <v>High Impact</v>
      </c>
      <c r="BW7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77" spans="1:75" ht="15" customHeight="1" x14ac:dyDescent="0.25">
      <c r="A77" s="25" t="s">
        <v>691</v>
      </c>
      <c r="B77" s="25" t="s">
        <v>692</v>
      </c>
      <c r="C77" s="25" t="s">
        <v>55</v>
      </c>
      <c r="D77" s="25" t="s">
        <v>55</v>
      </c>
      <c r="E77" s="25" t="s">
        <v>55</v>
      </c>
      <c r="F77" s="25" t="s">
        <v>693</v>
      </c>
      <c r="G77" s="25" t="s">
        <v>67</v>
      </c>
      <c r="H77" s="25" t="s">
        <v>67</v>
      </c>
      <c r="I77" s="25" t="s">
        <v>57</v>
      </c>
      <c r="J77" s="25" t="s">
        <v>385</v>
      </c>
      <c r="K77" s="25" t="s">
        <v>435</v>
      </c>
      <c r="L77" s="25" t="s">
        <v>427</v>
      </c>
      <c r="M77" s="25" t="s">
        <v>428</v>
      </c>
      <c r="N77" s="25" t="s">
        <v>453</v>
      </c>
      <c r="O77" s="25" t="s">
        <v>72</v>
      </c>
      <c r="P77" s="27">
        <v>43220</v>
      </c>
      <c r="Q77" s="25">
        <v>0</v>
      </c>
      <c r="R77" s="25">
        <v>0</v>
      </c>
      <c r="S77" s="25">
        <v>0</v>
      </c>
      <c r="T77" s="25">
        <v>1247540</v>
      </c>
      <c r="U77" s="25">
        <v>0</v>
      </c>
      <c r="V77" s="25" t="s">
        <v>1416</v>
      </c>
      <c r="W77" s="25" t="s">
        <v>55</v>
      </c>
      <c r="X77" s="25" t="s">
        <v>55</v>
      </c>
      <c r="Y77" s="25" t="s">
        <v>55</v>
      </c>
      <c r="Z77" s="25" t="s">
        <v>55</v>
      </c>
      <c r="AA77" s="25" t="s">
        <v>390</v>
      </c>
      <c r="AB77" s="25" t="s">
        <v>391</v>
      </c>
      <c r="AC77" s="25" t="s">
        <v>391</v>
      </c>
      <c r="AD77" s="25" t="s">
        <v>391</v>
      </c>
      <c r="AE77" s="25" t="s">
        <v>55</v>
      </c>
      <c r="AF77" s="25" t="s">
        <v>391</v>
      </c>
      <c r="AG77" s="25" t="s">
        <v>391</v>
      </c>
      <c r="AH77" s="25" t="s">
        <v>438</v>
      </c>
      <c r="AI77" s="25">
        <v>0</v>
      </c>
      <c r="AJ77" s="25">
        <v>0</v>
      </c>
      <c r="AK77" s="25">
        <v>0</v>
      </c>
      <c r="AL77" s="25">
        <v>1247540</v>
      </c>
      <c r="AM77" s="25">
        <v>1247540</v>
      </c>
      <c r="AN77" s="25" t="s">
        <v>692</v>
      </c>
      <c r="AO77" s="25" t="s">
        <v>62</v>
      </c>
      <c r="AP77" s="25" t="s">
        <v>55</v>
      </c>
      <c r="AQ77" s="25" t="s">
        <v>116</v>
      </c>
      <c r="AR77" s="25" t="s">
        <v>64</v>
      </c>
      <c r="AS77" s="25" t="s">
        <v>88</v>
      </c>
      <c r="AT77" s="25">
        <v>1.1222085063404781</v>
      </c>
      <c r="AU77" s="25">
        <v>1400000</v>
      </c>
      <c r="AV77" s="25">
        <v>1400000</v>
      </c>
      <c r="AW77" s="25">
        <v>0</v>
      </c>
      <c r="AX77" s="25">
        <v>0</v>
      </c>
      <c r="AY77" s="25">
        <v>0</v>
      </c>
      <c r="AZ77" s="25">
        <v>1400000</v>
      </c>
      <c r="BA77" s="25">
        <v>0</v>
      </c>
      <c r="BB77" s="25">
        <v>0</v>
      </c>
      <c r="BC77" s="25">
        <v>0</v>
      </c>
      <c r="BD77" s="25">
        <v>0</v>
      </c>
      <c r="BE77" s="25" t="s">
        <v>234</v>
      </c>
      <c r="BF77" s="25" t="s">
        <v>213</v>
      </c>
      <c r="BG77" s="26" t="s">
        <v>55</v>
      </c>
      <c r="BH77" s="26" t="s">
        <v>55</v>
      </c>
      <c r="BI77" s="26" t="s">
        <v>55</v>
      </c>
      <c r="BJ77" s="26" t="s">
        <v>55</v>
      </c>
      <c r="BK77" s="26" t="s">
        <v>55</v>
      </c>
      <c r="BL77" s="26" t="s">
        <v>55</v>
      </c>
      <c r="BM77" s="26" t="s">
        <v>55</v>
      </c>
      <c r="BN77" s="26" t="s">
        <v>55</v>
      </c>
      <c r="BO77" s="26" t="s">
        <v>55</v>
      </c>
      <c r="BP77" s="26" t="s">
        <v>55</v>
      </c>
      <c r="BQ77" s="27">
        <v>43220</v>
      </c>
      <c r="BR77" s="28">
        <f t="shared" si="1"/>
        <v>0</v>
      </c>
      <c r="BS77" s="21" t="s">
        <v>1586</v>
      </c>
      <c r="BT77" s="25" t="str">
        <f>INDEX(Countries[Country Name],MATCH(FR_tracker_table[[#This Row],[Country ID]],Countries[Country ID],0))</f>
        <v>Gabon</v>
      </c>
      <c r="BU77" s="25" t="str">
        <f>INDEX(Countries[Global Fund Region],MATCH(FR_tracker_table[[#This Row],[Country ID]],Countries[Country ID],0))</f>
        <v>CA</v>
      </c>
      <c r="BV77" s="25" t="str">
        <f>INDEX(Countries[Portfolio Categorisation],MATCH(FR_tracker_table[[#This Row],[Country ID]],Countries[Country ID],0))</f>
        <v>Focused</v>
      </c>
      <c r="BW7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78" spans="1:75" ht="15" customHeight="1" x14ac:dyDescent="0.25">
      <c r="A78" s="25" t="s">
        <v>1451</v>
      </c>
      <c r="B78" s="25" t="s">
        <v>692</v>
      </c>
      <c r="C78" s="25" t="s">
        <v>55</v>
      </c>
      <c r="D78" s="25" t="s">
        <v>55</v>
      </c>
      <c r="E78" s="25" t="s">
        <v>55</v>
      </c>
      <c r="F78" s="25" t="s">
        <v>1452</v>
      </c>
      <c r="G78" s="25" t="s">
        <v>67</v>
      </c>
      <c r="H78" s="25" t="s">
        <v>67</v>
      </c>
      <c r="I78" s="25" t="s">
        <v>83</v>
      </c>
      <c r="J78" s="25" t="s">
        <v>441</v>
      </c>
      <c r="K78" s="25" t="s">
        <v>58</v>
      </c>
      <c r="L78" s="25" t="s">
        <v>427</v>
      </c>
      <c r="M78" s="25" t="s">
        <v>428</v>
      </c>
      <c r="N78" s="25" t="s">
        <v>453</v>
      </c>
      <c r="O78" s="25" t="s">
        <v>1594</v>
      </c>
      <c r="P78" s="27">
        <v>43404</v>
      </c>
      <c r="Q78" s="25">
        <v>337976</v>
      </c>
      <c r="R78" s="25">
        <v>424874</v>
      </c>
      <c r="S78" s="25">
        <v>484690</v>
      </c>
      <c r="T78" s="25">
        <v>1247540</v>
      </c>
      <c r="U78" s="25">
        <v>0</v>
      </c>
      <c r="V78" s="25" t="s">
        <v>1600</v>
      </c>
      <c r="W78" s="25" t="s">
        <v>55</v>
      </c>
      <c r="X78" s="25" t="s">
        <v>55</v>
      </c>
      <c r="Y78" s="25" t="s">
        <v>55</v>
      </c>
      <c r="Z78" s="25" t="s">
        <v>55</v>
      </c>
      <c r="AA78" s="25" t="s">
        <v>55</v>
      </c>
      <c r="AB78" s="25" t="s">
        <v>55</v>
      </c>
      <c r="AC78" s="25" t="s">
        <v>55</v>
      </c>
      <c r="AD78" s="25" t="s">
        <v>55</v>
      </c>
      <c r="AE78" s="25" t="s">
        <v>55</v>
      </c>
      <c r="AF78" s="25" t="s">
        <v>55</v>
      </c>
      <c r="AG78" s="25" t="s">
        <v>55</v>
      </c>
      <c r="AH78" s="25" t="s">
        <v>60</v>
      </c>
      <c r="AI78" s="25">
        <v>1247540</v>
      </c>
      <c r="AJ78" s="25">
        <v>0</v>
      </c>
      <c r="AK78" s="25">
        <v>0</v>
      </c>
      <c r="AL78" s="25">
        <v>1247540</v>
      </c>
      <c r="AM78" s="25">
        <v>1247540</v>
      </c>
      <c r="AN78" s="25" t="s">
        <v>692</v>
      </c>
      <c r="AO78" s="25" t="s">
        <v>62</v>
      </c>
      <c r="AP78" s="25" t="s">
        <v>55</v>
      </c>
      <c r="AQ78" s="25" t="s">
        <v>116</v>
      </c>
      <c r="AR78" s="25" t="s">
        <v>64</v>
      </c>
      <c r="AS78" s="25" t="s">
        <v>88</v>
      </c>
      <c r="AT78" s="25">
        <v>1.1222085063404781</v>
      </c>
      <c r="AU78" s="25">
        <v>1400000</v>
      </c>
      <c r="AV78" s="25">
        <v>1400000</v>
      </c>
      <c r="AW78" s="25">
        <v>379279.54213892942</v>
      </c>
      <c r="AX78" s="25">
        <v>476797.21692290431</v>
      </c>
      <c r="AY78" s="25">
        <v>543923.24093816627</v>
      </c>
      <c r="AZ78" s="25">
        <v>1400000</v>
      </c>
      <c r="BA78" s="25">
        <v>0</v>
      </c>
      <c r="BB78" s="25">
        <v>1400000</v>
      </c>
      <c r="BC78" s="25">
        <v>0</v>
      </c>
      <c r="BD78" s="25">
        <v>0</v>
      </c>
      <c r="BE78" s="25" t="s">
        <v>234</v>
      </c>
      <c r="BF78" s="25" t="s">
        <v>213</v>
      </c>
      <c r="BG78" s="26" t="s">
        <v>55</v>
      </c>
      <c r="BH78" s="26" t="s">
        <v>55</v>
      </c>
      <c r="BI78" s="26" t="s">
        <v>55</v>
      </c>
      <c r="BJ78" s="26" t="s">
        <v>55</v>
      </c>
      <c r="BK78" s="26">
        <v>43580</v>
      </c>
      <c r="BL78" s="26" t="s">
        <v>55</v>
      </c>
      <c r="BM78" s="26" t="s">
        <v>55</v>
      </c>
      <c r="BN78" s="26" t="s">
        <v>55</v>
      </c>
      <c r="BO78" s="26" t="s">
        <v>55</v>
      </c>
      <c r="BP78" s="26">
        <v>43598</v>
      </c>
      <c r="BQ78" s="27">
        <v>43434</v>
      </c>
      <c r="BR78" s="28">
        <f t="shared" si="1"/>
        <v>5.4666666666666668</v>
      </c>
      <c r="BS78" s="21" t="s">
        <v>1593</v>
      </c>
      <c r="BT78" s="25" t="str">
        <f>INDEX(Countries[Country Name],MATCH(FR_tracker_table[[#This Row],[Country ID]],Countries[Country ID],0))</f>
        <v>Gabon</v>
      </c>
      <c r="BU78" s="25" t="str">
        <f>INDEX(Countries[Global Fund Region],MATCH(FR_tracker_table[[#This Row],[Country ID]],Countries[Country ID],0))</f>
        <v>CA</v>
      </c>
      <c r="BV78" s="25" t="str">
        <f>INDEX(Countries[Portfolio Categorisation],MATCH(FR_tracker_table[[#This Row],[Country ID]],Countries[Country ID],0))</f>
        <v>Focused</v>
      </c>
      <c r="BW7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79" spans="1:75" ht="15" customHeight="1" x14ac:dyDescent="0.25">
      <c r="A79" s="25" t="s">
        <v>694</v>
      </c>
      <c r="B79" s="25" t="s">
        <v>695</v>
      </c>
      <c r="C79" s="25" t="s">
        <v>55</v>
      </c>
      <c r="D79" s="25" t="s">
        <v>55</v>
      </c>
      <c r="E79" s="25" t="s">
        <v>55</v>
      </c>
      <c r="F79" s="25" t="s">
        <v>696</v>
      </c>
      <c r="G79" s="25" t="s">
        <v>56</v>
      </c>
      <c r="H79" s="25" t="s">
        <v>56</v>
      </c>
      <c r="I79" s="25" t="s">
        <v>57</v>
      </c>
      <c r="J79" s="25" t="s">
        <v>385</v>
      </c>
      <c r="K79" s="25" t="s">
        <v>58</v>
      </c>
      <c r="L79" s="25" t="s">
        <v>399</v>
      </c>
      <c r="M79" s="25" t="s">
        <v>428</v>
      </c>
      <c r="N79" s="25" t="s">
        <v>388</v>
      </c>
      <c r="O79" s="25" t="s">
        <v>109</v>
      </c>
      <c r="P79" s="27">
        <v>43318</v>
      </c>
      <c r="Q79" s="25">
        <v>0</v>
      </c>
      <c r="R79" s="25">
        <v>0</v>
      </c>
      <c r="S79" s="25">
        <v>0</v>
      </c>
      <c r="T79" s="25">
        <v>9348442</v>
      </c>
      <c r="U79" s="25">
        <v>0</v>
      </c>
      <c r="V79" s="25" t="s">
        <v>1538</v>
      </c>
      <c r="W79" s="25" t="s">
        <v>55</v>
      </c>
      <c r="X79" s="25" t="s">
        <v>55</v>
      </c>
      <c r="Y79" s="25" t="s">
        <v>55</v>
      </c>
      <c r="Z79" s="25" t="s">
        <v>55</v>
      </c>
      <c r="AA79" s="25" t="s">
        <v>390</v>
      </c>
      <c r="AB79" s="25" t="s">
        <v>55</v>
      </c>
      <c r="AC79" s="25" t="s">
        <v>55</v>
      </c>
      <c r="AD79" s="25" t="s">
        <v>55</v>
      </c>
      <c r="AE79" s="25" t="s">
        <v>55</v>
      </c>
      <c r="AF79" s="25" t="s">
        <v>55</v>
      </c>
      <c r="AG79" s="25" t="s">
        <v>55</v>
      </c>
      <c r="AH79" s="25" t="s">
        <v>60</v>
      </c>
      <c r="AI79" s="25">
        <v>9348442</v>
      </c>
      <c r="AJ79" s="25">
        <v>0</v>
      </c>
      <c r="AK79" s="25">
        <v>0</v>
      </c>
      <c r="AL79" s="25">
        <v>8412986</v>
      </c>
      <c r="AM79" s="25">
        <v>8412986</v>
      </c>
      <c r="AN79" s="25" t="s">
        <v>695</v>
      </c>
      <c r="AO79" s="25" t="s">
        <v>62</v>
      </c>
      <c r="AP79" s="25" t="s">
        <v>55</v>
      </c>
      <c r="AQ79" s="25" t="s">
        <v>118</v>
      </c>
      <c r="AR79" s="25" t="s">
        <v>64</v>
      </c>
      <c r="AS79" s="25" t="s">
        <v>65</v>
      </c>
      <c r="AT79" s="25">
        <v>1.1222085063404781</v>
      </c>
      <c r="AU79" s="25">
        <v>8412986</v>
      </c>
      <c r="AV79" s="25">
        <v>8412986</v>
      </c>
      <c r="AW79" s="25">
        <v>0</v>
      </c>
      <c r="AX79" s="25">
        <v>0</v>
      </c>
      <c r="AY79" s="25">
        <v>0</v>
      </c>
      <c r="AZ79" s="25">
        <v>9348442</v>
      </c>
      <c r="BA79" s="25">
        <v>0</v>
      </c>
      <c r="BB79" s="25">
        <v>9348442</v>
      </c>
      <c r="BC79" s="25">
        <v>0</v>
      </c>
      <c r="BD79" s="25">
        <v>0</v>
      </c>
      <c r="BE79" s="25" t="s">
        <v>212</v>
      </c>
      <c r="BF79" s="25" t="s">
        <v>213</v>
      </c>
      <c r="BG79" s="26" t="s">
        <v>55</v>
      </c>
      <c r="BH79" s="26" t="s">
        <v>55</v>
      </c>
      <c r="BI79" s="26" t="s">
        <v>55</v>
      </c>
      <c r="BJ79" s="26" t="s">
        <v>55</v>
      </c>
      <c r="BK79" s="26">
        <v>43580</v>
      </c>
      <c r="BL79" s="26" t="s">
        <v>55</v>
      </c>
      <c r="BM79" s="26" t="s">
        <v>55</v>
      </c>
      <c r="BN79" s="26" t="s">
        <v>55</v>
      </c>
      <c r="BO79" s="26" t="s">
        <v>55</v>
      </c>
      <c r="BP79" s="26">
        <v>43598</v>
      </c>
      <c r="BQ79" s="27">
        <v>43318</v>
      </c>
      <c r="BR79" s="28">
        <f t="shared" si="1"/>
        <v>9.3333333333333339</v>
      </c>
      <c r="BS79" s="21" t="s">
        <v>1587</v>
      </c>
      <c r="BT79" s="25" t="str">
        <f>INDEX(Countries[Country Name],MATCH(FR_tracker_table[[#This Row],[Country ID]],Countries[Country ID],0))</f>
        <v>Georgia</v>
      </c>
      <c r="BU79" s="25" t="str">
        <f>INDEX(Countries[Global Fund Region],MATCH(FR_tracker_table[[#This Row],[Country ID]],Countries[Country ID],0))</f>
        <v>EECA</v>
      </c>
      <c r="BV79" s="25" t="str">
        <f>INDEX(Countries[Portfolio Categorisation],MATCH(FR_tracker_table[[#This Row],[Country ID]],Countries[Country ID],0))</f>
        <v>Focused</v>
      </c>
      <c r="BW7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80" spans="1:75" ht="15" customHeight="1" x14ac:dyDescent="0.25">
      <c r="A80" s="25" t="s">
        <v>697</v>
      </c>
      <c r="B80" s="25" t="s">
        <v>698</v>
      </c>
      <c r="C80" s="25" t="s">
        <v>55</v>
      </c>
      <c r="D80" s="25" t="s">
        <v>55</v>
      </c>
      <c r="E80" s="25" t="s">
        <v>55</v>
      </c>
      <c r="F80" s="25" t="s">
        <v>699</v>
      </c>
      <c r="G80" s="25" t="s">
        <v>67</v>
      </c>
      <c r="H80" s="25" t="s">
        <v>67</v>
      </c>
      <c r="I80" s="25" t="s">
        <v>57</v>
      </c>
      <c r="J80" s="25" t="s">
        <v>385</v>
      </c>
      <c r="K80" s="25" t="s">
        <v>58</v>
      </c>
      <c r="L80" s="25" t="s">
        <v>399</v>
      </c>
      <c r="M80" s="25" t="s">
        <v>428</v>
      </c>
      <c r="N80" s="25" t="s">
        <v>388</v>
      </c>
      <c r="O80" s="25" t="s">
        <v>109</v>
      </c>
      <c r="P80" s="27">
        <v>43318</v>
      </c>
      <c r="Q80" s="25">
        <v>0</v>
      </c>
      <c r="R80" s="25">
        <v>0</v>
      </c>
      <c r="S80" s="25">
        <v>0</v>
      </c>
      <c r="T80" s="25">
        <v>6239620</v>
      </c>
      <c r="U80" s="25">
        <v>0</v>
      </c>
      <c r="V80" s="25" t="s">
        <v>1538</v>
      </c>
      <c r="W80" s="25" t="s">
        <v>55</v>
      </c>
      <c r="X80" s="25" t="s">
        <v>55</v>
      </c>
      <c r="Y80" s="25" t="s">
        <v>55</v>
      </c>
      <c r="Z80" s="25" t="s">
        <v>55</v>
      </c>
      <c r="AA80" s="25" t="s">
        <v>390</v>
      </c>
      <c r="AB80" s="25" t="s">
        <v>55</v>
      </c>
      <c r="AC80" s="25" t="s">
        <v>55</v>
      </c>
      <c r="AD80" s="25" t="s">
        <v>55</v>
      </c>
      <c r="AE80" s="25" t="s">
        <v>55</v>
      </c>
      <c r="AF80" s="25" t="s">
        <v>55</v>
      </c>
      <c r="AG80" s="25" t="s">
        <v>55</v>
      </c>
      <c r="AH80" s="25" t="s">
        <v>60</v>
      </c>
      <c r="AI80" s="25">
        <v>6239620</v>
      </c>
      <c r="AJ80" s="25">
        <v>0</v>
      </c>
      <c r="AK80" s="25">
        <v>0</v>
      </c>
      <c r="AL80" s="25">
        <v>7175076</v>
      </c>
      <c r="AM80" s="25">
        <v>7175076</v>
      </c>
      <c r="AN80" s="25" t="s">
        <v>698</v>
      </c>
      <c r="AO80" s="25" t="s">
        <v>62</v>
      </c>
      <c r="AP80" s="25" t="s">
        <v>55</v>
      </c>
      <c r="AQ80" s="25" t="s">
        <v>118</v>
      </c>
      <c r="AR80" s="25" t="s">
        <v>64</v>
      </c>
      <c r="AS80" s="25" t="s">
        <v>65</v>
      </c>
      <c r="AT80" s="25">
        <v>1.1222085063404781</v>
      </c>
      <c r="AU80" s="25">
        <v>7175076</v>
      </c>
      <c r="AV80" s="25">
        <v>7175076</v>
      </c>
      <c r="AW80" s="25">
        <v>0</v>
      </c>
      <c r="AX80" s="25">
        <v>0</v>
      </c>
      <c r="AY80" s="25">
        <v>0</v>
      </c>
      <c r="AZ80" s="25">
        <v>6239620</v>
      </c>
      <c r="BA80" s="25">
        <v>0</v>
      </c>
      <c r="BB80" s="25">
        <v>6239620</v>
      </c>
      <c r="BC80" s="25">
        <v>0</v>
      </c>
      <c r="BD80" s="25">
        <v>0</v>
      </c>
      <c r="BE80" s="25" t="s">
        <v>212</v>
      </c>
      <c r="BF80" s="25" t="s">
        <v>213</v>
      </c>
      <c r="BG80" s="26" t="s">
        <v>55</v>
      </c>
      <c r="BH80" s="26" t="s">
        <v>55</v>
      </c>
      <c r="BI80" s="26" t="s">
        <v>55</v>
      </c>
      <c r="BJ80" s="26" t="s">
        <v>55</v>
      </c>
      <c r="BK80" s="26" t="s">
        <v>55</v>
      </c>
      <c r="BL80" s="26" t="s">
        <v>55</v>
      </c>
      <c r="BM80" s="26" t="s">
        <v>55</v>
      </c>
      <c r="BN80" s="26" t="s">
        <v>55</v>
      </c>
      <c r="BO80" s="26" t="s">
        <v>55</v>
      </c>
      <c r="BP80" s="26" t="s">
        <v>55</v>
      </c>
      <c r="BQ80" s="27">
        <v>43318</v>
      </c>
      <c r="BR80" s="28">
        <f t="shared" si="1"/>
        <v>0</v>
      </c>
      <c r="BS80" s="21" t="s">
        <v>1587</v>
      </c>
      <c r="BT80" s="25" t="str">
        <f>INDEX(Countries[Country Name],MATCH(FR_tracker_table[[#This Row],[Country ID]],Countries[Country ID],0))</f>
        <v>Georgia</v>
      </c>
      <c r="BU80" s="25" t="str">
        <f>INDEX(Countries[Global Fund Region],MATCH(FR_tracker_table[[#This Row],[Country ID]],Countries[Country ID],0))</f>
        <v>EECA</v>
      </c>
      <c r="BV80" s="25" t="str">
        <f>INDEX(Countries[Portfolio Categorisation],MATCH(FR_tracker_table[[#This Row],[Country ID]],Countries[Country ID],0))</f>
        <v>Focused</v>
      </c>
      <c r="BW8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81" spans="1:75" ht="15" customHeight="1" x14ac:dyDescent="0.25">
      <c r="A81" s="25" t="s">
        <v>700</v>
      </c>
      <c r="B81" s="25" t="s">
        <v>701</v>
      </c>
      <c r="C81" s="25" t="s">
        <v>702</v>
      </c>
      <c r="D81" s="25" t="s">
        <v>55</v>
      </c>
      <c r="E81" s="25" t="s">
        <v>55</v>
      </c>
      <c r="F81" s="25" t="s">
        <v>703</v>
      </c>
      <c r="G81" s="25" t="s">
        <v>407</v>
      </c>
      <c r="H81" s="25" t="s">
        <v>75</v>
      </c>
      <c r="I81" s="25" t="s">
        <v>76</v>
      </c>
      <c r="J81" s="25" t="s">
        <v>385</v>
      </c>
      <c r="K81" s="25" t="s">
        <v>58</v>
      </c>
      <c r="L81" s="25" t="s">
        <v>498</v>
      </c>
      <c r="M81" s="25" t="s">
        <v>704</v>
      </c>
      <c r="N81" s="25" t="s">
        <v>388</v>
      </c>
      <c r="O81" s="25" t="s">
        <v>69</v>
      </c>
      <c r="P81" s="27">
        <v>42878</v>
      </c>
      <c r="Q81" s="25">
        <v>27154354.500809465</v>
      </c>
      <c r="R81" s="25">
        <v>25855191.058652189</v>
      </c>
      <c r="S81" s="25">
        <v>25096856.230303183</v>
      </c>
      <c r="T81" s="25">
        <v>78106401.789764836</v>
      </c>
      <c r="U81" s="25">
        <v>0</v>
      </c>
      <c r="V81" s="25" t="s">
        <v>705</v>
      </c>
      <c r="W81" s="25" t="s">
        <v>706</v>
      </c>
      <c r="X81" s="25" t="s">
        <v>55</v>
      </c>
      <c r="Y81" s="25" t="s">
        <v>55</v>
      </c>
      <c r="Z81" s="25" t="s">
        <v>55</v>
      </c>
      <c r="AA81" s="25" t="s">
        <v>401</v>
      </c>
      <c r="AB81" s="25" t="s">
        <v>55</v>
      </c>
      <c r="AC81" s="25" t="s">
        <v>55</v>
      </c>
      <c r="AD81" s="25" t="s">
        <v>55</v>
      </c>
      <c r="AE81" s="25" t="s">
        <v>55</v>
      </c>
      <c r="AF81" s="25" t="s">
        <v>55</v>
      </c>
      <c r="AG81" s="25" t="s">
        <v>55</v>
      </c>
      <c r="AH81" s="25" t="s">
        <v>60</v>
      </c>
      <c r="AI81" s="25">
        <v>78106402</v>
      </c>
      <c r="AJ81" s="25">
        <v>0</v>
      </c>
      <c r="AK81" s="25">
        <v>7329912</v>
      </c>
      <c r="AL81" s="25">
        <v>82449218</v>
      </c>
      <c r="AM81" s="25">
        <v>83948423</v>
      </c>
      <c r="AN81" s="25" t="s">
        <v>707</v>
      </c>
      <c r="AO81" s="25" t="s">
        <v>62</v>
      </c>
      <c r="AP81" s="25" t="s">
        <v>55</v>
      </c>
      <c r="AQ81" s="25" t="s">
        <v>119</v>
      </c>
      <c r="AR81" s="25" t="s">
        <v>64</v>
      </c>
      <c r="AS81" s="25" t="s">
        <v>65</v>
      </c>
      <c r="AT81" s="25">
        <v>1.1222085063404781</v>
      </c>
      <c r="AU81" s="25">
        <v>82449218</v>
      </c>
      <c r="AV81" s="25">
        <v>83948423</v>
      </c>
      <c r="AW81" s="25">
        <v>27154354.500809465</v>
      </c>
      <c r="AX81" s="25">
        <v>25855191.058652189</v>
      </c>
      <c r="AY81" s="25">
        <v>25096856.230303183</v>
      </c>
      <c r="AZ81" s="25">
        <v>78106401.789764836</v>
      </c>
      <c r="BA81" s="25">
        <v>0</v>
      </c>
      <c r="BB81" s="25">
        <v>78106402</v>
      </c>
      <c r="BC81" s="25">
        <v>0</v>
      </c>
      <c r="BD81" s="25">
        <v>7329912</v>
      </c>
      <c r="BE81" s="25" t="s">
        <v>249</v>
      </c>
      <c r="BF81" s="25" t="s">
        <v>228</v>
      </c>
      <c r="BG81" s="26">
        <v>43076</v>
      </c>
      <c r="BH81" s="26" t="s">
        <v>55</v>
      </c>
      <c r="BI81" s="26" t="s">
        <v>55</v>
      </c>
      <c r="BJ81" s="26" t="s">
        <v>55</v>
      </c>
      <c r="BK81" s="26">
        <v>43076</v>
      </c>
      <c r="BL81" s="26">
        <v>43112</v>
      </c>
      <c r="BM81" s="26" t="s">
        <v>55</v>
      </c>
      <c r="BN81" s="26" t="s">
        <v>55</v>
      </c>
      <c r="BO81" s="26" t="s">
        <v>55</v>
      </c>
      <c r="BP81" s="26">
        <v>43112</v>
      </c>
      <c r="BQ81" s="27">
        <v>42878</v>
      </c>
      <c r="BR81" s="28">
        <f t="shared" si="1"/>
        <v>7.8</v>
      </c>
      <c r="BS81" s="21" t="s">
        <v>1583</v>
      </c>
      <c r="BT81" s="25" t="str">
        <f>INDEX(Countries[Country Name],MATCH(FR_tracker_table[[#This Row],[Country ID]],Countries[Country ID],0))</f>
        <v>Ghana</v>
      </c>
      <c r="BU81" s="25" t="str">
        <f>INDEX(Countries[Global Fund Region],MATCH(FR_tracker_table[[#This Row],[Country ID]],Countries[Country ID],0))</f>
        <v>HI Afr 1</v>
      </c>
      <c r="BV81" s="25" t="str">
        <f>INDEX(Countries[Portfolio Categorisation],MATCH(FR_tracker_table[[#This Row],[Country ID]],Countries[Country ID],0))</f>
        <v>High Impact</v>
      </c>
      <c r="BW8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82" spans="1:75" ht="15" customHeight="1" x14ac:dyDescent="0.25">
      <c r="A82" s="25" t="s">
        <v>708</v>
      </c>
      <c r="B82" s="25" t="s">
        <v>709</v>
      </c>
      <c r="C82" s="25" t="s">
        <v>55</v>
      </c>
      <c r="D82" s="25" t="s">
        <v>55</v>
      </c>
      <c r="E82" s="25" t="s">
        <v>55</v>
      </c>
      <c r="F82" s="25" t="s">
        <v>710</v>
      </c>
      <c r="G82" s="25" t="s">
        <v>70</v>
      </c>
      <c r="H82" s="25" t="s">
        <v>70</v>
      </c>
      <c r="I82" s="25" t="s">
        <v>76</v>
      </c>
      <c r="J82" s="25" t="s">
        <v>385</v>
      </c>
      <c r="K82" s="25" t="s">
        <v>58</v>
      </c>
      <c r="L82" s="25" t="s">
        <v>498</v>
      </c>
      <c r="M82" s="25" t="s">
        <v>704</v>
      </c>
      <c r="N82" s="25" t="s">
        <v>388</v>
      </c>
      <c r="O82" s="25" t="s">
        <v>69</v>
      </c>
      <c r="P82" s="27">
        <v>42878</v>
      </c>
      <c r="Q82" s="25">
        <v>50517484.651896045</v>
      </c>
      <c r="R82" s="25">
        <v>37598947.164872244</v>
      </c>
      <c r="S82" s="25">
        <v>27757804.799725585</v>
      </c>
      <c r="T82" s="25">
        <v>115874236.61649388</v>
      </c>
      <c r="U82" s="25">
        <v>0</v>
      </c>
      <c r="V82" s="25" t="s">
        <v>711</v>
      </c>
      <c r="W82" s="25" t="s">
        <v>712</v>
      </c>
      <c r="X82" s="25" t="s">
        <v>55</v>
      </c>
      <c r="Y82" s="25" t="s">
        <v>55</v>
      </c>
      <c r="Z82" s="25" t="s">
        <v>55</v>
      </c>
      <c r="AA82" s="25" t="s">
        <v>401</v>
      </c>
      <c r="AB82" s="25" t="s">
        <v>55</v>
      </c>
      <c r="AC82" s="25" t="s">
        <v>55</v>
      </c>
      <c r="AD82" s="25" t="s">
        <v>55</v>
      </c>
      <c r="AE82" s="25" t="s">
        <v>55</v>
      </c>
      <c r="AF82" s="25" t="s">
        <v>55</v>
      </c>
      <c r="AG82" s="25" t="s">
        <v>55</v>
      </c>
      <c r="AH82" s="25" t="s">
        <v>60</v>
      </c>
      <c r="AI82" s="25">
        <v>115874237</v>
      </c>
      <c r="AJ82" s="25">
        <v>0</v>
      </c>
      <c r="AK82" s="25">
        <v>9574131</v>
      </c>
      <c r="AL82" s="25">
        <v>111531421</v>
      </c>
      <c r="AM82" s="25">
        <v>110032216</v>
      </c>
      <c r="AN82" s="25" t="s">
        <v>709</v>
      </c>
      <c r="AO82" s="25" t="s">
        <v>62</v>
      </c>
      <c r="AP82" s="25" t="s">
        <v>55</v>
      </c>
      <c r="AQ82" s="25" t="s">
        <v>119</v>
      </c>
      <c r="AR82" s="25" t="s">
        <v>64</v>
      </c>
      <c r="AS82" s="25" t="s">
        <v>65</v>
      </c>
      <c r="AT82" s="25">
        <v>1.1222085063404781</v>
      </c>
      <c r="AU82" s="25">
        <v>111531421</v>
      </c>
      <c r="AV82" s="25">
        <v>110032216</v>
      </c>
      <c r="AW82" s="25">
        <v>50517484.651896045</v>
      </c>
      <c r="AX82" s="25">
        <v>37598947.164872244</v>
      </c>
      <c r="AY82" s="25">
        <v>27757804.799725585</v>
      </c>
      <c r="AZ82" s="25">
        <v>115874236.61649388</v>
      </c>
      <c r="BA82" s="25">
        <v>0</v>
      </c>
      <c r="BB82" s="25">
        <v>115874237</v>
      </c>
      <c r="BC82" s="25">
        <v>0</v>
      </c>
      <c r="BD82" s="25">
        <v>9574131</v>
      </c>
      <c r="BE82" s="25" t="s">
        <v>249</v>
      </c>
      <c r="BF82" s="25" t="s">
        <v>228</v>
      </c>
      <c r="BG82" s="26">
        <v>43076</v>
      </c>
      <c r="BH82" s="26" t="s">
        <v>55</v>
      </c>
      <c r="BI82" s="26" t="s">
        <v>55</v>
      </c>
      <c r="BJ82" s="26" t="s">
        <v>55</v>
      </c>
      <c r="BK82" s="26">
        <v>43076</v>
      </c>
      <c r="BL82" s="26">
        <v>43112</v>
      </c>
      <c r="BM82" s="26" t="s">
        <v>55</v>
      </c>
      <c r="BN82" s="26" t="s">
        <v>55</v>
      </c>
      <c r="BO82" s="26" t="s">
        <v>55</v>
      </c>
      <c r="BP82" s="26">
        <v>43112</v>
      </c>
      <c r="BQ82" s="27">
        <v>42878</v>
      </c>
      <c r="BR82" s="28">
        <f t="shared" si="1"/>
        <v>7.8</v>
      </c>
      <c r="BS82" s="21" t="s">
        <v>1583</v>
      </c>
      <c r="BT82" s="25" t="str">
        <f>INDEX(Countries[Country Name],MATCH(FR_tracker_table[[#This Row],[Country ID]],Countries[Country ID],0))</f>
        <v>Ghana</v>
      </c>
      <c r="BU82" s="25" t="str">
        <f>INDEX(Countries[Global Fund Region],MATCH(FR_tracker_table[[#This Row],[Country ID]],Countries[Country ID],0))</f>
        <v>HI Afr 1</v>
      </c>
      <c r="BV82" s="25" t="str">
        <f>INDEX(Countries[Portfolio Categorisation],MATCH(FR_tracker_table[[#This Row],[Country ID]],Countries[Country ID],0))</f>
        <v>High Impact</v>
      </c>
      <c r="BW8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83" spans="1:75" ht="15" customHeight="1" x14ac:dyDescent="0.25">
      <c r="A83" s="25" t="s">
        <v>713</v>
      </c>
      <c r="B83" s="25" t="s">
        <v>714</v>
      </c>
      <c r="C83" s="25" t="s">
        <v>55</v>
      </c>
      <c r="D83" s="25" t="s">
        <v>55</v>
      </c>
      <c r="E83" s="25" t="s">
        <v>55</v>
      </c>
      <c r="F83" s="25" t="s">
        <v>715</v>
      </c>
      <c r="G83" s="25" t="s">
        <v>56</v>
      </c>
      <c r="H83" s="25" t="s">
        <v>56</v>
      </c>
      <c r="I83" s="25" t="s">
        <v>57</v>
      </c>
      <c r="J83" s="25" t="s">
        <v>385</v>
      </c>
      <c r="K83" s="25" t="s">
        <v>58</v>
      </c>
      <c r="L83" s="25" t="s">
        <v>427</v>
      </c>
      <c r="M83" s="25" t="s">
        <v>716</v>
      </c>
      <c r="N83" s="25" t="s">
        <v>453</v>
      </c>
      <c r="O83" s="25" t="s">
        <v>59</v>
      </c>
      <c r="P83" s="27">
        <v>42814</v>
      </c>
      <c r="Q83" s="25">
        <v>0</v>
      </c>
      <c r="R83" s="25">
        <v>0</v>
      </c>
      <c r="S83" s="25">
        <v>0</v>
      </c>
      <c r="T83" s="25">
        <v>40598457</v>
      </c>
      <c r="U83" s="25">
        <v>0</v>
      </c>
      <c r="V83" s="25" t="s">
        <v>717</v>
      </c>
      <c r="W83" s="25" t="s">
        <v>604</v>
      </c>
      <c r="X83" s="25" t="s">
        <v>55</v>
      </c>
      <c r="Y83" s="25" t="s">
        <v>55</v>
      </c>
      <c r="Z83" s="25" t="s">
        <v>55</v>
      </c>
      <c r="AA83" s="25" t="s">
        <v>390</v>
      </c>
      <c r="AB83" s="25" t="s">
        <v>55</v>
      </c>
      <c r="AC83" s="25" t="s">
        <v>55</v>
      </c>
      <c r="AD83" s="25" t="s">
        <v>391</v>
      </c>
      <c r="AE83" s="25" t="s">
        <v>437</v>
      </c>
      <c r="AF83" s="25" t="s">
        <v>93</v>
      </c>
      <c r="AG83" s="25" t="s">
        <v>391</v>
      </c>
      <c r="AH83" s="25" t="s">
        <v>60</v>
      </c>
      <c r="AI83" s="25">
        <v>40598457</v>
      </c>
      <c r="AJ83" s="25">
        <v>0</v>
      </c>
      <c r="AK83" s="25">
        <v>0</v>
      </c>
      <c r="AL83" s="25">
        <v>40598457</v>
      </c>
      <c r="AM83" s="25">
        <v>39998457</v>
      </c>
      <c r="AN83" s="25" t="s">
        <v>714</v>
      </c>
      <c r="AO83" s="25" t="s">
        <v>62</v>
      </c>
      <c r="AP83" s="25" t="s">
        <v>55</v>
      </c>
      <c r="AQ83" s="25" t="s">
        <v>121</v>
      </c>
      <c r="AR83" s="25" t="s">
        <v>64</v>
      </c>
      <c r="AS83" s="25" t="s">
        <v>65</v>
      </c>
      <c r="AT83" s="25">
        <v>1.1222085063404781</v>
      </c>
      <c r="AU83" s="25">
        <v>40598457</v>
      </c>
      <c r="AV83" s="25">
        <v>39998457</v>
      </c>
      <c r="AW83" s="25">
        <v>0</v>
      </c>
      <c r="AX83" s="25">
        <v>0</v>
      </c>
      <c r="AY83" s="25">
        <v>0</v>
      </c>
      <c r="AZ83" s="25">
        <v>40598457</v>
      </c>
      <c r="BA83" s="25">
        <v>0</v>
      </c>
      <c r="BB83" s="25">
        <v>40598457</v>
      </c>
      <c r="BC83" s="25">
        <v>0</v>
      </c>
      <c r="BD83" s="25">
        <v>0</v>
      </c>
      <c r="BE83" s="25" t="s">
        <v>239</v>
      </c>
      <c r="BF83" s="25" t="s">
        <v>208</v>
      </c>
      <c r="BG83" s="26">
        <v>43124</v>
      </c>
      <c r="BH83" s="26">
        <v>43076</v>
      </c>
      <c r="BI83" s="26" t="s">
        <v>55</v>
      </c>
      <c r="BJ83" s="26" t="s">
        <v>55</v>
      </c>
      <c r="BK83" s="26">
        <v>43076</v>
      </c>
      <c r="BL83" s="26">
        <v>43154</v>
      </c>
      <c r="BM83" s="26">
        <v>43112</v>
      </c>
      <c r="BN83" s="26" t="s">
        <v>55</v>
      </c>
      <c r="BO83" s="26" t="s">
        <v>55</v>
      </c>
      <c r="BP83" s="26">
        <v>43112</v>
      </c>
      <c r="BQ83" s="27">
        <v>42814</v>
      </c>
      <c r="BR83" s="28">
        <f t="shared" si="1"/>
        <v>9.9333333333333336</v>
      </c>
      <c r="BS83" s="21" t="s">
        <v>1582</v>
      </c>
      <c r="BT83" s="25" t="str">
        <f>INDEX(Countries[Country Name],MATCH(FR_tracker_table[[#This Row],[Country ID]],Countries[Country ID],0))</f>
        <v>Guinea</v>
      </c>
      <c r="BU83" s="25" t="str">
        <f>INDEX(Countries[Global Fund Region],MATCH(FR_tracker_table[[#This Row],[Country ID]],Countries[Country ID],0))</f>
        <v>WA</v>
      </c>
      <c r="BV83" s="25" t="str">
        <f>INDEX(Countries[Portfolio Categorisation],MATCH(FR_tracker_table[[#This Row],[Country ID]],Countries[Country ID],0))</f>
        <v>Core</v>
      </c>
      <c r="BW8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84" spans="1:75" ht="15" customHeight="1" x14ac:dyDescent="0.25">
      <c r="A84" s="25" t="s">
        <v>718</v>
      </c>
      <c r="B84" s="25" t="s">
        <v>719</v>
      </c>
      <c r="C84" s="25" t="s">
        <v>55</v>
      </c>
      <c r="D84" s="25" t="s">
        <v>55</v>
      </c>
      <c r="E84" s="25" t="s">
        <v>55</v>
      </c>
      <c r="F84" s="25" t="s">
        <v>720</v>
      </c>
      <c r="G84" s="25" t="s">
        <v>70</v>
      </c>
      <c r="H84" s="25" t="s">
        <v>70</v>
      </c>
      <c r="I84" s="25" t="s">
        <v>57</v>
      </c>
      <c r="J84" s="25" t="s">
        <v>385</v>
      </c>
      <c r="K84" s="25" t="s">
        <v>58</v>
      </c>
      <c r="L84" s="25" t="s">
        <v>427</v>
      </c>
      <c r="M84" s="25" t="s">
        <v>716</v>
      </c>
      <c r="N84" s="25" t="s">
        <v>453</v>
      </c>
      <c r="O84" s="25" t="s">
        <v>59</v>
      </c>
      <c r="P84" s="27">
        <v>42814</v>
      </c>
      <c r="Q84" s="25">
        <v>0</v>
      </c>
      <c r="R84" s="25">
        <v>0</v>
      </c>
      <c r="S84" s="25">
        <v>0</v>
      </c>
      <c r="T84" s="25">
        <v>55663302</v>
      </c>
      <c r="U84" s="25">
        <v>0</v>
      </c>
      <c r="V84" s="25" t="s">
        <v>721</v>
      </c>
      <c r="W84" s="25" t="s">
        <v>55</v>
      </c>
      <c r="X84" s="25" t="s">
        <v>55</v>
      </c>
      <c r="Y84" s="25" t="s">
        <v>55</v>
      </c>
      <c r="Z84" s="25" t="s">
        <v>55</v>
      </c>
      <c r="AA84" s="25" t="s">
        <v>390</v>
      </c>
      <c r="AB84" s="25" t="s">
        <v>55</v>
      </c>
      <c r="AC84" s="25" t="s">
        <v>55</v>
      </c>
      <c r="AD84" s="25" t="s">
        <v>391</v>
      </c>
      <c r="AE84" s="25" t="s">
        <v>437</v>
      </c>
      <c r="AF84" s="25" t="s">
        <v>93</v>
      </c>
      <c r="AG84" s="25" t="s">
        <v>391</v>
      </c>
      <c r="AH84" s="25" t="s">
        <v>60</v>
      </c>
      <c r="AI84" s="25">
        <v>55663302</v>
      </c>
      <c r="AJ84" s="25">
        <v>0</v>
      </c>
      <c r="AK84" s="25">
        <v>0</v>
      </c>
      <c r="AL84" s="25">
        <v>56663302</v>
      </c>
      <c r="AM84" s="25">
        <v>55663302</v>
      </c>
      <c r="AN84" s="25" t="s">
        <v>719</v>
      </c>
      <c r="AO84" s="25" t="s">
        <v>62</v>
      </c>
      <c r="AP84" s="25" t="s">
        <v>55</v>
      </c>
      <c r="AQ84" s="25" t="s">
        <v>121</v>
      </c>
      <c r="AR84" s="25" t="s">
        <v>64</v>
      </c>
      <c r="AS84" s="25" t="s">
        <v>65</v>
      </c>
      <c r="AT84" s="25">
        <v>1.1222085063404781</v>
      </c>
      <c r="AU84" s="25">
        <v>56663302</v>
      </c>
      <c r="AV84" s="25">
        <v>55663302</v>
      </c>
      <c r="AW84" s="25">
        <v>0</v>
      </c>
      <c r="AX84" s="25">
        <v>0</v>
      </c>
      <c r="AY84" s="25">
        <v>0</v>
      </c>
      <c r="AZ84" s="25">
        <v>55663302</v>
      </c>
      <c r="BA84" s="25">
        <v>0</v>
      </c>
      <c r="BB84" s="25">
        <v>55663302</v>
      </c>
      <c r="BC84" s="25">
        <v>0</v>
      </c>
      <c r="BD84" s="25">
        <v>0</v>
      </c>
      <c r="BE84" s="25" t="s">
        <v>239</v>
      </c>
      <c r="BF84" s="25" t="s">
        <v>208</v>
      </c>
      <c r="BG84" s="26">
        <v>42991</v>
      </c>
      <c r="BH84" s="26" t="s">
        <v>55</v>
      </c>
      <c r="BI84" s="26" t="s">
        <v>55</v>
      </c>
      <c r="BJ84" s="26" t="s">
        <v>55</v>
      </c>
      <c r="BK84" s="26">
        <v>42991</v>
      </c>
      <c r="BL84" s="26">
        <v>43021</v>
      </c>
      <c r="BM84" s="26" t="s">
        <v>55</v>
      </c>
      <c r="BN84" s="26" t="s">
        <v>55</v>
      </c>
      <c r="BO84" s="26" t="s">
        <v>55</v>
      </c>
      <c r="BP84" s="26">
        <v>43021</v>
      </c>
      <c r="BQ84" s="27">
        <v>42814</v>
      </c>
      <c r="BR84" s="28">
        <f t="shared" si="1"/>
        <v>6.9</v>
      </c>
      <c r="BS84" s="21" t="s">
        <v>1582</v>
      </c>
      <c r="BT84" s="25" t="str">
        <f>INDEX(Countries[Country Name],MATCH(FR_tracker_table[[#This Row],[Country ID]],Countries[Country ID],0))</f>
        <v>Guinea</v>
      </c>
      <c r="BU84" s="25" t="str">
        <f>INDEX(Countries[Global Fund Region],MATCH(FR_tracker_table[[#This Row],[Country ID]],Countries[Country ID],0))</f>
        <v>WA</v>
      </c>
      <c r="BV84" s="25" t="str">
        <f>INDEX(Countries[Portfolio Categorisation],MATCH(FR_tracker_table[[#This Row],[Country ID]],Countries[Country ID],0))</f>
        <v>Core</v>
      </c>
      <c r="BW8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85" spans="1:75" ht="15" customHeight="1" x14ac:dyDescent="0.25">
      <c r="A85" s="25" t="s">
        <v>1453</v>
      </c>
      <c r="B85" s="25" t="s">
        <v>722</v>
      </c>
      <c r="C85" s="25" t="s">
        <v>55</v>
      </c>
      <c r="D85" s="25" t="s">
        <v>55</v>
      </c>
      <c r="E85" s="25" t="s">
        <v>55</v>
      </c>
      <c r="F85" s="25" t="s">
        <v>723</v>
      </c>
      <c r="G85" s="25" t="s">
        <v>67</v>
      </c>
      <c r="H85" s="25" t="s">
        <v>67</v>
      </c>
      <c r="I85" s="25" t="s">
        <v>68</v>
      </c>
      <c r="J85" s="25" t="s">
        <v>385</v>
      </c>
      <c r="K85" s="25" t="s">
        <v>58</v>
      </c>
      <c r="L85" s="25" t="s">
        <v>427</v>
      </c>
      <c r="M85" s="25" t="s">
        <v>408</v>
      </c>
      <c r="N85" s="25" t="s">
        <v>453</v>
      </c>
      <c r="O85" s="25" t="s">
        <v>69</v>
      </c>
      <c r="P85" s="27">
        <v>42878</v>
      </c>
      <c r="Q85" s="25">
        <v>2722840</v>
      </c>
      <c r="R85" s="25">
        <v>2573025</v>
      </c>
      <c r="S85" s="25">
        <v>2454739</v>
      </c>
      <c r="T85" s="25">
        <v>7750605</v>
      </c>
      <c r="U85" s="25">
        <v>0</v>
      </c>
      <c r="V85" s="25" t="s">
        <v>724</v>
      </c>
      <c r="W85" s="25" t="s">
        <v>55</v>
      </c>
      <c r="X85" s="25" t="s">
        <v>55</v>
      </c>
      <c r="Y85" s="25" t="s">
        <v>55</v>
      </c>
      <c r="Z85" s="25" t="s">
        <v>55</v>
      </c>
      <c r="AA85" s="25" t="s">
        <v>422</v>
      </c>
      <c r="AB85" s="25" t="s">
        <v>391</v>
      </c>
      <c r="AC85" s="25" t="s">
        <v>391</v>
      </c>
      <c r="AD85" s="25" t="s">
        <v>391</v>
      </c>
      <c r="AE85" s="25" t="s">
        <v>437</v>
      </c>
      <c r="AF85" s="25" t="s">
        <v>93</v>
      </c>
      <c r="AG85" s="25" t="s">
        <v>391</v>
      </c>
      <c r="AH85" s="25" t="s">
        <v>60</v>
      </c>
      <c r="AI85" s="25">
        <v>7750605</v>
      </c>
      <c r="AJ85" s="25">
        <v>0</v>
      </c>
      <c r="AK85" s="25">
        <v>0</v>
      </c>
      <c r="AL85" s="25">
        <v>6750605</v>
      </c>
      <c r="AM85" s="25">
        <v>8350605</v>
      </c>
      <c r="AN85" s="25" t="s">
        <v>722</v>
      </c>
      <c r="AO85" s="25" t="s">
        <v>62</v>
      </c>
      <c r="AP85" s="25" t="s">
        <v>55</v>
      </c>
      <c r="AQ85" s="25" t="s">
        <v>121</v>
      </c>
      <c r="AR85" s="25" t="s">
        <v>64</v>
      </c>
      <c r="AS85" s="25" t="s">
        <v>65</v>
      </c>
      <c r="AT85" s="25">
        <v>1.1222085063404781</v>
      </c>
      <c r="AU85" s="25">
        <v>6750605</v>
      </c>
      <c r="AV85" s="25">
        <v>8350605</v>
      </c>
      <c r="AW85" s="25">
        <v>2722840</v>
      </c>
      <c r="AX85" s="25">
        <v>2573025</v>
      </c>
      <c r="AY85" s="25">
        <v>2454739</v>
      </c>
      <c r="AZ85" s="25">
        <v>7750605</v>
      </c>
      <c r="BA85" s="25">
        <v>0</v>
      </c>
      <c r="BB85" s="25">
        <v>7750605</v>
      </c>
      <c r="BC85" s="25">
        <v>0</v>
      </c>
      <c r="BD85" s="25">
        <v>0</v>
      </c>
      <c r="BE85" s="25" t="s">
        <v>239</v>
      </c>
      <c r="BF85" s="25" t="s">
        <v>208</v>
      </c>
      <c r="BG85" s="26">
        <v>43076</v>
      </c>
      <c r="BH85" s="26" t="s">
        <v>55</v>
      </c>
      <c r="BI85" s="26" t="s">
        <v>55</v>
      </c>
      <c r="BJ85" s="26" t="s">
        <v>55</v>
      </c>
      <c r="BK85" s="26">
        <v>43076</v>
      </c>
      <c r="BL85" s="26">
        <v>43112</v>
      </c>
      <c r="BM85" s="26" t="s">
        <v>55</v>
      </c>
      <c r="BN85" s="26" t="s">
        <v>55</v>
      </c>
      <c r="BO85" s="26" t="s">
        <v>55</v>
      </c>
      <c r="BP85" s="26">
        <v>43112</v>
      </c>
      <c r="BQ85" s="27">
        <v>42878</v>
      </c>
      <c r="BR85" s="28">
        <f t="shared" si="1"/>
        <v>7.8</v>
      </c>
      <c r="BS85" s="21" t="s">
        <v>1583</v>
      </c>
      <c r="BT85" s="25" t="str">
        <f>INDEX(Countries[Country Name],MATCH(FR_tracker_table[[#This Row],[Country ID]],Countries[Country ID],0))</f>
        <v>Guinea</v>
      </c>
      <c r="BU85" s="25" t="str">
        <f>INDEX(Countries[Global Fund Region],MATCH(FR_tracker_table[[#This Row],[Country ID]],Countries[Country ID],0))</f>
        <v>WA</v>
      </c>
      <c r="BV85" s="25" t="str">
        <f>INDEX(Countries[Portfolio Categorisation],MATCH(FR_tracker_table[[#This Row],[Country ID]],Countries[Country ID],0))</f>
        <v>Core</v>
      </c>
      <c r="BW8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86" spans="1:75" ht="15" customHeight="1" x14ac:dyDescent="0.25">
      <c r="A86" s="25" t="s">
        <v>725</v>
      </c>
      <c r="B86" s="25" t="s">
        <v>726</v>
      </c>
      <c r="C86" s="25" t="s">
        <v>727</v>
      </c>
      <c r="D86" s="25" t="s">
        <v>55</v>
      </c>
      <c r="E86" s="25" t="s">
        <v>55</v>
      </c>
      <c r="F86" s="25" t="s">
        <v>728</v>
      </c>
      <c r="G86" s="25" t="s">
        <v>407</v>
      </c>
      <c r="H86" s="25" t="s">
        <v>75</v>
      </c>
      <c r="I86" s="25" t="s">
        <v>57</v>
      </c>
      <c r="J86" s="25" t="s">
        <v>385</v>
      </c>
      <c r="K86" s="25" t="s">
        <v>58</v>
      </c>
      <c r="L86" s="25" t="s">
        <v>427</v>
      </c>
      <c r="M86" s="25" t="s">
        <v>716</v>
      </c>
      <c r="N86" s="25" t="s">
        <v>388</v>
      </c>
      <c r="O86" s="25" t="s">
        <v>59</v>
      </c>
      <c r="P86" s="27">
        <v>42814</v>
      </c>
      <c r="Q86" s="25">
        <v>0</v>
      </c>
      <c r="R86" s="25">
        <v>0</v>
      </c>
      <c r="S86" s="25">
        <v>0</v>
      </c>
      <c r="T86" s="25">
        <v>14063769</v>
      </c>
      <c r="U86" s="25">
        <v>0</v>
      </c>
      <c r="V86" s="25" t="s">
        <v>729</v>
      </c>
      <c r="W86" s="25" t="s">
        <v>730</v>
      </c>
      <c r="X86" s="25" t="s">
        <v>55</v>
      </c>
      <c r="Y86" s="25" t="s">
        <v>55</v>
      </c>
      <c r="Z86" s="25" t="s">
        <v>55</v>
      </c>
      <c r="AA86" s="25" t="s">
        <v>390</v>
      </c>
      <c r="AB86" s="25" t="s">
        <v>55</v>
      </c>
      <c r="AC86" s="25" t="s">
        <v>55</v>
      </c>
      <c r="AD86" s="25" t="s">
        <v>391</v>
      </c>
      <c r="AE86" s="25" t="s">
        <v>395</v>
      </c>
      <c r="AF86" s="25" t="s">
        <v>391</v>
      </c>
      <c r="AG86" s="25" t="s">
        <v>391</v>
      </c>
      <c r="AH86" s="25" t="s">
        <v>60</v>
      </c>
      <c r="AI86" s="25">
        <v>14063769</v>
      </c>
      <c r="AJ86" s="25">
        <v>0</v>
      </c>
      <c r="AK86" s="25">
        <v>0</v>
      </c>
      <c r="AL86" s="25">
        <v>12665790</v>
      </c>
      <c r="AM86" s="25">
        <v>14063769</v>
      </c>
      <c r="AN86" s="25" t="s">
        <v>731</v>
      </c>
      <c r="AO86" s="25" t="s">
        <v>62</v>
      </c>
      <c r="AP86" s="25" t="s">
        <v>55</v>
      </c>
      <c r="AQ86" s="25" t="s">
        <v>117</v>
      </c>
      <c r="AR86" s="25" t="s">
        <v>64</v>
      </c>
      <c r="AS86" s="25" t="s">
        <v>65</v>
      </c>
      <c r="AT86" s="25">
        <v>1.1222085063404781</v>
      </c>
      <c r="AU86" s="25">
        <v>12665790</v>
      </c>
      <c r="AV86" s="25">
        <v>14063769</v>
      </c>
      <c r="AW86" s="25">
        <v>0</v>
      </c>
      <c r="AX86" s="25">
        <v>0</v>
      </c>
      <c r="AY86" s="25">
        <v>0</v>
      </c>
      <c r="AZ86" s="25">
        <v>14063769</v>
      </c>
      <c r="BA86" s="25">
        <v>0</v>
      </c>
      <c r="BB86" s="25">
        <v>14063769</v>
      </c>
      <c r="BC86" s="25">
        <v>0</v>
      </c>
      <c r="BD86" s="25">
        <v>0</v>
      </c>
      <c r="BE86" s="25" t="s">
        <v>239</v>
      </c>
      <c r="BF86" s="25" t="s">
        <v>213</v>
      </c>
      <c r="BG86" s="26">
        <v>43039</v>
      </c>
      <c r="BH86" s="26" t="s">
        <v>55</v>
      </c>
      <c r="BI86" s="26" t="s">
        <v>55</v>
      </c>
      <c r="BJ86" s="26" t="s">
        <v>55</v>
      </c>
      <c r="BK86" s="26">
        <v>43039</v>
      </c>
      <c r="BL86" s="26">
        <v>43070</v>
      </c>
      <c r="BM86" s="26" t="s">
        <v>55</v>
      </c>
      <c r="BN86" s="26" t="s">
        <v>55</v>
      </c>
      <c r="BO86" s="26" t="s">
        <v>55</v>
      </c>
      <c r="BP86" s="26">
        <v>43070</v>
      </c>
      <c r="BQ86" s="27">
        <v>42814</v>
      </c>
      <c r="BR86" s="28">
        <f t="shared" si="1"/>
        <v>8.5333333333333332</v>
      </c>
      <c r="BS86" s="21" t="s">
        <v>1582</v>
      </c>
      <c r="BT86" s="25" t="str">
        <f>INDEX(Countries[Country Name],MATCH(FR_tracker_table[[#This Row],[Country ID]],Countries[Country ID],0))</f>
        <v>Gambia</v>
      </c>
      <c r="BU86" s="25" t="str">
        <f>INDEX(Countries[Global Fund Region],MATCH(FR_tracker_table[[#This Row],[Country ID]],Countries[Country ID],0))</f>
        <v>WA</v>
      </c>
      <c r="BV86" s="25" t="str">
        <f>INDEX(Countries[Portfolio Categorisation],MATCH(FR_tracker_table[[#This Row],[Country ID]],Countries[Country ID],0))</f>
        <v>Focused</v>
      </c>
      <c r="BW8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87" spans="1:75" ht="15" customHeight="1" x14ac:dyDescent="0.25">
      <c r="A87" s="25" t="s">
        <v>732</v>
      </c>
      <c r="B87" s="25" t="s">
        <v>733</v>
      </c>
      <c r="C87" s="25" t="s">
        <v>55</v>
      </c>
      <c r="D87" s="25" t="s">
        <v>55</v>
      </c>
      <c r="E87" s="25" t="s">
        <v>55</v>
      </c>
      <c r="F87" s="25" t="s">
        <v>734</v>
      </c>
      <c r="G87" s="25" t="s">
        <v>70</v>
      </c>
      <c r="H87" s="25" t="s">
        <v>70</v>
      </c>
      <c r="I87" s="25" t="s">
        <v>57</v>
      </c>
      <c r="J87" s="25" t="s">
        <v>385</v>
      </c>
      <c r="K87" s="25" t="s">
        <v>58</v>
      </c>
      <c r="L87" s="25" t="s">
        <v>427</v>
      </c>
      <c r="M87" s="25" t="s">
        <v>716</v>
      </c>
      <c r="N87" s="25" t="s">
        <v>388</v>
      </c>
      <c r="O87" s="25" t="s">
        <v>59</v>
      </c>
      <c r="P87" s="27">
        <v>42814</v>
      </c>
      <c r="Q87" s="25">
        <v>0</v>
      </c>
      <c r="R87" s="25">
        <v>0</v>
      </c>
      <c r="S87" s="25">
        <v>0</v>
      </c>
      <c r="T87" s="25">
        <v>13895813</v>
      </c>
      <c r="U87" s="25">
        <v>0</v>
      </c>
      <c r="V87" s="25" t="s">
        <v>409</v>
      </c>
      <c r="W87" s="25" t="s">
        <v>721</v>
      </c>
      <c r="X87" s="25" t="s">
        <v>55</v>
      </c>
      <c r="Y87" s="25" t="s">
        <v>55</v>
      </c>
      <c r="Z87" s="25" t="s">
        <v>55</v>
      </c>
      <c r="AA87" s="25" t="s">
        <v>390</v>
      </c>
      <c r="AB87" s="25" t="s">
        <v>55</v>
      </c>
      <c r="AC87" s="25" t="s">
        <v>55</v>
      </c>
      <c r="AD87" s="25" t="s">
        <v>391</v>
      </c>
      <c r="AE87" s="25" t="s">
        <v>395</v>
      </c>
      <c r="AF87" s="25" t="s">
        <v>391</v>
      </c>
      <c r="AG87" s="25" t="s">
        <v>391</v>
      </c>
      <c r="AH87" s="25" t="s">
        <v>60</v>
      </c>
      <c r="AI87" s="25">
        <v>13895813</v>
      </c>
      <c r="AJ87" s="25">
        <v>0</v>
      </c>
      <c r="AK87" s="25">
        <v>0</v>
      </c>
      <c r="AL87" s="25">
        <v>15293792</v>
      </c>
      <c r="AM87" s="25">
        <v>13895813</v>
      </c>
      <c r="AN87" s="25" t="s">
        <v>733</v>
      </c>
      <c r="AO87" s="25" t="s">
        <v>62</v>
      </c>
      <c r="AP87" s="25" t="s">
        <v>55</v>
      </c>
      <c r="AQ87" s="25" t="s">
        <v>117</v>
      </c>
      <c r="AR87" s="25" t="s">
        <v>64</v>
      </c>
      <c r="AS87" s="25" t="s">
        <v>65</v>
      </c>
      <c r="AT87" s="25">
        <v>1.1222085063404781</v>
      </c>
      <c r="AU87" s="25">
        <v>15293792</v>
      </c>
      <c r="AV87" s="25">
        <v>13895813</v>
      </c>
      <c r="AW87" s="25">
        <v>0</v>
      </c>
      <c r="AX87" s="25">
        <v>0</v>
      </c>
      <c r="AY87" s="25">
        <v>0</v>
      </c>
      <c r="AZ87" s="25">
        <v>13895813</v>
      </c>
      <c r="BA87" s="25">
        <v>0</v>
      </c>
      <c r="BB87" s="25">
        <v>13895813</v>
      </c>
      <c r="BC87" s="25">
        <v>0</v>
      </c>
      <c r="BD87" s="25">
        <v>0</v>
      </c>
      <c r="BE87" s="25" t="s">
        <v>239</v>
      </c>
      <c r="BF87" s="25" t="s">
        <v>213</v>
      </c>
      <c r="BG87" s="26">
        <v>43208</v>
      </c>
      <c r="BH87" s="26" t="s">
        <v>55</v>
      </c>
      <c r="BI87" s="26" t="s">
        <v>55</v>
      </c>
      <c r="BJ87" s="26" t="s">
        <v>55</v>
      </c>
      <c r="BK87" s="26">
        <v>43208</v>
      </c>
      <c r="BL87" s="26">
        <v>43248</v>
      </c>
      <c r="BM87" s="26" t="s">
        <v>55</v>
      </c>
      <c r="BN87" s="26" t="s">
        <v>55</v>
      </c>
      <c r="BO87" s="26" t="s">
        <v>55</v>
      </c>
      <c r="BP87" s="26">
        <v>43248</v>
      </c>
      <c r="BQ87" s="27">
        <v>42814</v>
      </c>
      <c r="BR87" s="28">
        <f t="shared" si="1"/>
        <v>14.466666666666667</v>
      </c>
      <c r="BS87" s="21" t="s">
        <v>1582</v>
      </c>
      <c r="BT87" s="25" t="str">
        <f>INDEX(Countries[Country Name],MATCH(FR_tracker_table[[#This Row],[Country ID]],Countries[Country ID],0))</f>
        <v>Gambia</v>
      </c>
      <c r="BU87" s="25" t="str">
        <f>INDEX(Countries[Global Fund Region],MATCH(FR_tracker_table[[#This Row],[Country ID]],Countries[Country ID],0))</f>
        <v>WA</v>
      </c>
      <c r="BV87" s="25" t="str">
        <f>INDEX(Countries[Portfolio Categorisation],MATCH(FR_tracker_table[[#This Row],[Country ID]],Countries[Country ID],0))</f>
        <v>Focused</v>
      </c>
      <c r="BW8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88" spans="1:75" ht="15" customHeight="1" x14ac:dyDescent="0.25">
      <c r="A88" s="25" t="s">
        <v>735</v>
      </c>
      <c r="B88" s="25" t="s">
        <v>736</v>
      </c>
      <c r="C88" s="25" t="s">
        <v>737</v>
      </c>
      <c r="D88" s="25" t="s">
        <v>55</v>
      </c>
      <c r="E88" s="25" t="s">
        <v>55</v>
      </c>
      <c r="F88" s="25" t="s">
        <v>738</v>
      </c>
      <c r="G88" s="25" t="s">
        <v>407</v>
      </c>
      <c r="H88" s="25" t="s">
        <v>75</v>
      </c>
      <c r="I88" s="25" t="s">
        <v>57</v>
      </c>
      <c r="J88" s="25" t="s">
        <v>385</v>
      </c>
      <c r="K88" s="25" t="s">
        <v>58</v>
      </c>
      <c r="L88" s="25" t="s">
        <v>427</v>
      </c>
      <c r="M88" s="25" t="s">
        <v>716</v>
      </c>
      <c r="N88" s="25" t="s">
        <v>739</v>
      </c>
      <c r="O88" s="25" t="s">
        <v>59</v>
      </c>
      <c r="P88" s="27">
        <v>42814</v>
      </c>
      <c r="Q88" s="25">
        <v>0</v>
      </c>
      <c r="R88" s="25">
        <v>0</v>
      </c>
      <c r="S88" s="25">
        <v>0</v>
      </c>
      <c r="T88" s="25">
        <v>13484471</v>
      </c>
      <c r="U88" s="25">
        <v>0</v>
      </c>
      <c r="V88" s="25" t="s">
        <v>740</v>
      </c>
      <c r="W88" s="25" t="s">
        <v>55</v>
      </c>
      <c r="X88" s="25" t="s">
        <v>55</v>
      </c>
      <c r="Y88" s="25" t="s">
        <v>55</v>
      </c>
      <c r="Z88" s="25" t="s">
        <v>55</v>
      </c>
      <c r="AA88" s="25" t="s">
        <v>390</v>
      </c>
      <c r="AB88" s="25" t="s">
        <v>55</v>
      </c>
      <c r="AC88" s="25" t="s">
        <v>55</v>
      </c>
      <c r="AD88" s="25" t="s">
        <v>391</v>
      </c>
      <c r="AE88" s="25" t="s">
        <v>437</v>
      </c>
      <c r="AF88" s="25" t="s">
        <v>93</v>
      </c>
      <c r="AG88" s="25" t="s">
        <v>391</v>
      </c>
      <c r="AH88" s="25" t="s">
        <v>60</v>
      </c>
      <c r="AI88" s="25">
        <v>13484471</v>
      </c>
      <c r="AJ88" s="25">
        <v>0</v>
      </c>
      <c r="AK88" s="25">
        <v>0</v>
      </c>
      <c r="AL88" s="25">
        <v>12039369</v>
      </c>
      <c r="AM88" s="25">
        <v>13484471</v>
      </c>
      <c r="AN88" s="25" t="s">
        <v>741</v>
      </c>
      <c r="AO88" s="25" t="s">
        <v>62</v>
      </c>
      <c r="AP88" s="25" t="s">
        <v>55</v>
      </c>
      <c r="AQ88" s="25" t="s">
        <v>122</v>
      </c>
      <c r="AR88" s="25" t="s">
        <v>64</v>
      </c>
      <c r="AS88" s="25" t="s">
        <v>88</v>
      </c>
      <c r="AT88" s="25">
        <v>1.1222085063404781</v>
      </c>
      <c r="AU88" s="25">
        <v>13510682.302771855</v>
      </c>
      <c r="AV88" s="25">
        <v>15132388.059701493</v>
      </c>
      <c r="AW88" s="25">
        <v>0</v>
      </c>
      <c r="AX88" s="25">
        <v>0</v>
      </c>
      <c r="AY88" s="25">
        <v>0</v>
      </c>
      <c r="AZ88" s="25">
        <v>15132388.059701493</v>
      </c>
      <c r="BA88" s="25">
        <v>0</v>
      </c>
      <c r="BB88" s="25">
        <v>15132388.059701493</v>
      </c>
      <c r="BC88" s="25">
        <v>0</v>
      </c>
      <c r="BD88" s="25">
        <v>0</v>
      </c>
      <c r="BE88" s="25" t="s">
        <v>239</v>
      </c>
      <c r="BF88" s="25" t="s">
        <v>208</v>
      </c>
      <c r="BG88" s="26">
        <v>42991</v>
      </c>
      <c r="BH88" s="26" t="s">
        <v>55</v>
      </c>
      <c r="BI88" s="26" t="s">
        <v>55</v>
      </c>
      <c r="BJ88" s="26" t="s">
        <v>55</v>
      </c>
      <c r="BK88" s="26">
        <v>42991</v>
      </c>
      <c r="BL88" s="26">
        <v>43021</v>
      </c>
      <c r="BM88" s="26" t="s">
        <v>55</v>
      </c>
      <c r="BN88" s="26" t="s">
        <v>55</v>
      </c>
      <c r="BO88" s="26" t="s">
        <v>55</v>
      </c>
      <c r="BP88" s="26">
        <v>43021</v>
      </c>
      <c r="BQ88" s="27">
        <v>42814</v>
      </c>
      <c r="BR88" s="28">
        <f t="shared" si="1"/>
        <v>6.9</v>
      </c>
      <c r="BS88" s="21" t="s">
        <v>1582</v>
      </c>
      <c r="BT88" s="25" t="str">
        <f>INDEX(Countries[Country Name],MATCH(FR_tracker_table[[#This Row],[Country ID]],Countries[Country ID],0))</f>
        <v>Guinea-Bissau</v>
      </c>
      <c r="BU88" s="25" t="str">
        <f>INDEX(Countries[Global Fund Region],MATCH(FR_tracker_table[[#This Row],[Country ID]],Countries[Country ID],0))</f>
        <v>WA</v>
      </c>
      <c r="BV88" s="25" t="str">
        <f>INDEX(Countries[Portfolio Categorisation],MATCH(FR_tracker_table[[#This Row],[Country ID]],Countries[Country ID],0))</f>
        <v>Core</v>
      </c>
      <c r="BW8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89" spans="1:75" ht="15" customHeight="1" x14ac:dyDescent="0.25">
      <c r="A89" s="25" t="s">
        <v>742</v>
      </c>
      <c r="B89" s="25" t="s">
        <v>743</v>
      </c>
      <c r="C89" s="25" t="s">
        <v>55</v>
      </c>
      <c r="D89" s="25" t="s">
        <v>55</v>
      </c>
      <c r="E89" s="25" t="s">
        <v>55</v>
      </c>
      <c r="F89" s="25" t="s">
        <v>744</v>
      </c>
      <c r="G89" s="25" t="s">
        <v>70</v>
      </c>
      <c r="H89" s="25" t="s">
        <v>70</v>
      </c>
      <c r="I89" s="25" t="s">
        <v>57</v>
      </c>
      <c r="J89" s="25" t="s">
        <v>385</v>
      </c>
      <c r="K89" s="25" t="s">
        <v>58</v>
      </c>
      <c r="L89" s="25" t="s">
        <v>427</v>
      </c>
      <c r="M89" s="25" t="s">
        <v>716</v>
      </c>
      <c r="N89" s="25" t="s">
        <v>739</v>
      </c>
      <c r="O89" s="25" t="s">
        <v>59</v>
      </c>
      <c r="P89" s="27">
        <v>42814</v>
      </c>
      <c r="Q89" s="25">
        <v>0</v>
      </c>
      <c r="R89" s="25">
        <v>0</v>
      </c>
      <c r="S89" s="25">
        <v>0</v>
      </c>
      <c r="T89" s="25">
        <v>16128277</v>
      </c>
      <c r="U89" s="25">
        <v>0</v>
      </c>
      <c r="V89" s="25" t="s">
        <v>745</v>
      </c>
      <c r="W89" s="25" t="s">
        <v>55</v>
      </c>
      <c r="X89" s="25" t="s">
        <v>55</v>
      </c>
      <c r="Y89" s="25" t="s">
        <v>55</v>
      </c>
      <c r="Z89" s="25" t="s">
        <v>55</v>
      </c>
      <c r="AA89" s="25" t="s">
        <v>390</v>
      </c>
      <c r="AB89" s="25" t="s">
        <v>55</v>
      </c>
      <c r="AC89" s="25" t="s">
        <v>55</v>
      </c>
      <c r="AD89" s="25" t="s">
        <v>391</v>
      </c>
      <c r="AE89" s="25" t="s">
        <v>437</v>
      </c>
      <c r="AF89" s="25" t="s">
        <v>93</v>
      </c>
      <c r="AG89" s="25" t="s">
        <v>391</v>
      </c>
      <c r="AH89" s="25" t="s">
        <v>60</v>
      </c>
      <c r="AI89" s="25">
        <v>16128277</v>
      </c>
      <c r="AJ89" s="25">
        <v>0</v>
      </c>
      <c r="AK89" s="25">
        <v>0</v>
      </c>
      <c r="AL89" s="25">
        <v>17573379</v>
      </c>
      <c r="AM89" s="25">
        <v>16128277</v>
      </c>
      <c r="AN89" s="25" t="s">
        <v>743</v>
      </c>
      <c r="AO89" s="25" t="s">
        <v>62</v>
      </c>
      <c r="AP89" s="25" t="s">
        <v>55</v>
      </c>
      <c r="AQ89" s="25" t="s">
        <v>122</v>
      </c>
      <c r="AR89" s="25" t="s">
        <v>64</v>
      </c>
      <c r="AS89" s="25" t="s">
        <v>88</v>
      </c>
      <c r="AT89" s="25">
        <v>1.1222085063404781</v>
      </c>
      <c r="AU89" s="25">
        <v>19720995.398945123</v>
      </c>
      <c r="AV89" s="25">
        <v>18099289.642015487</v>
      </c>
      <c r="AW89" s="25">
        <v>0</v>
      </c>
      <c r="AX89" s="25">
        <v>0</v>
      </c>
      <c r="AY89" s="25">
        <v>0</v>
      </c>
      <c r="AZ89" s="25">
        <v>18099289.642015487</v>
      </c>
      <c r="BA89" s="25">
        <v>0</v>
      </c>
      <c r="BB89" s="25">
        <v>18099289.642015487</v>
      </c>
      <c r="BC89" s="25">
        <v>0</v>
      </c>
      <c r="BD89" s="25">
        <v>0</v>
      </c>
      <c r="BE89" s="25" t="s">
        <v>239</v>
      </c>
      <c r="BF89" s="25" t="s">
        <v>208</v>
      </c>
      <c r="BG89" s="26">
        <v>42991</v>
      </c>
      <c r="BH89" s="26" t="s">
        <v>55</v>
      </c>
      <c r="BI89" s="26" t="s">
        <v>55</v>
      </c>
      <c r="BJ89" s="26" t="s">
        <v>55</v>
      </c>
      <c r="BK89" s="26">
        <v>42991</v>
      </c>
      <c r="BL89" s="26">
        <v>43021</v>
      </c>
      <c r="BM89" s="26" t="s">
        <v>55</v>
      </c>
      <c r="BN89" s="26" t="s">
        <v>55</v>
      </c>
      <c r="BO89" s="26" t="s">
        <v>55</v>
      </c>
      <c r="BP89" s="26">
        <v>43021</v>
      </c>
      <c r="BQ89" s="27">
        <v>42814</v>
      </c>
      <c r="BR89" s="28">
        <f t="shared" si="1"/>
        <v>6.9</v>
      </c>
      <c r="BS89" s="21" t="s">
        <v>1582</v>
      </c>
      <c r="BT89" s="25" t="str">
        <f>INDEX(Countries[Country Name],MATCH(FR_tracker_table[[#This Row],[Country ID]],Countries[Country ID],0))</f>
        <v>Guinea-Bissau</v>
      </c>
      <c r="BU89" s="25" t="str">
        <f>INDEX(Countries[Global Fund Region],MATCH(FR_tracker_table[[#This Row],[Country ID]],Countries[Country ID],0))</f>
        <v>WA</v>
      </c>
      <c r="BV89" s="25" t="str">
        <f>INDEX(Countries[Portfolio Categorisation],MATCH(FR_tracker_table[[#This Row],[Country ID]],Countries[Country ID],0))</f>
        <v>Core</v>
      </c>
      <c r="BW8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90" spans="1:75" ht="15" customHeight="1" x14ac:dyDescent="0.25">
      <c r="A90" s="25" t="s">
        <v>746</v>
      </c>
      <c r="B90" s="25" t="s">
        <v>747</v>
      </c>
      <c r="C90" s="25" t="s">
        <v>55</v>
      </c>
      <c r="D90" s="25" t="s">
        <v>55</v>
      </c>
      <c r="E90" s="25" t="s">
        <v>55</v>
      </c>
      <c r="F90" s="25" t="s">
        <v>748</v>
      </c>
      <c r="G90" s="25" t="s">
        <v>56</v>
      </c>
      <c r="H90" s="25" t="s">
        <v>56</v>
      </c>
      <c r="I90" s="25" t="s">
        <v>83</v>
      </c>
      <c r="J90" s="25" t="s">
        <v>385</v>
      </c>
      <c r="K90" s="25" t="s">
        <v>435</v>
      </c>
      <c r="L90" s="25" t="s">
        <v>399</v>
      </c>
      <c r="M90" s="25" t="s">
        <v>408</v>
      </c>
      <c r="N90" s="25" t="s">
        <v>526</v>
      </c>
      <c r="O90" s="25" t="s">
        <v>77</v>
      </c>
      <c r="P90" s="27">
        <v>42976</v>
      </c>
      <c r="Q90" s="25">
        <v>6788333</v>
      </c>
      <c r="R90" s="25">
        <v>6802531</v>
      </c>
      <c r="S90" s="25">
        <v>6079698</v>
      </c>
      <c r="T90" s="25">
        <v>19670562</v>
      </c>
      <c r="U90" s="25">
        <v>0</v>
      </c>
      <c r="V90" s="25" t="s">
        <v>749</v>
      </c>
      <c r="W90" s="25" t="s">
        <v>55</v>
      </c>
      <c r="X90" s="25" t="s">
        <v>55</v>
      </c>
      <c r="Y90" s="25" t="s">
        <v>55</v>
      </c>
      <c r="Z90" s="25" t="s">
        <v>55</v>
      </c>
      <c r="AA90" s="25" t="s">
        <v>422</v>
      </c>
      <c r="AB90" s="25" t="s">
        <v>391</v>
      </c>
      <c r="AC90" s="25" t="s">
        <v>391</v>
      </c>
      <c r="AD90" s="25" t="s">
        <v>391</v>
      </c>
      <c r="AE90" s="25" t="s">
        <v>611</v>
      </c>
      <c r="AF90" s="25" t="s">
        <v>391</v>
      </c>
      <c r="AG90" s="25" t="s">
        <v>391</v>
      </c>
      <c r="AH90" s="25" t="s">
        <v>552</v>
      </c>
      <c r="AI90" s="25">
        <v>0</v>
      </c>
      <c r="AJ90" s="25">
        <v>0</v>
      </c>
      <c r="AK90" s="25">
        <v>0</v>
      </c>
      <c r="AL90" s="25">
        <v>19773326</v>
      </c>
      <c r="AM90" s="25">
        <v>19773326</v>
      </c>
      <c r="AN90" s="25" t="s">
        <v>747</v>
      </c>
      <c r="AO90" s="25" t="s">
        <v>62</v>
      </c>
      <c r="AP90" s="25" t="s">
        <v>55</v>
      </c>
      <c r="AQ90" s="25" t="s">
        <v>120</v>
      </c>
      <c r="AR90" s="25" t="s">
        <v>64</v>
      </c>
      <c r="AS90" s="25" t="s">
        <v>65</v>
      </c>
      <c r="AT90" s="25">
        <v>1.1222085063404781</v>
      </c>
      <c r="AU90" s="25">
        <v>19773326</v>
      </c>
      <c r="AV90" s="25">
        <v>19773326</v>
      </c>
      <c r="AW90" s="25">
        <v>6788333</v>
      </c>
      <c r="AX90" s="25">
        <v>6802531</v>
      </c>
      <c r="AY90" s="25">
        <v>6079698</v>
      </c>
      <c r="AZ90" s="25">
        <v>19670562</v>
      </c>
      <c r="BA90" s="25">
        <v>0</v>
      </c>
      <c r="BB90" s="25">
        <v>0</v>
      </c>
      <c r="BC90" s="25">
        <v>0</v>
      </c>
      <c r="BD90" s="25">
        <v>0</v>
      </c>
      <c r="BE90" s="25" t="s">
        <v>232</v>
      </c>
      <c r="BF90" s="25" t="s">
        <v>208</v>
      </c>
      <c r="BG90" s="26" t="s">
        <v>55</v>
      </c>
      <c r="BH90" s="26" t="s">
        <v>55</v>
      </c>
      <c r="BI90" s="26" t="s">
        <v>55</v>
      </c>
      <c r="BJ90" s="26" t="s">
        <v>55</v>
      </c>
      <c r="BK90" s="26" t="s">
        <v>55</v>
      </c>
      <c r="BL90" s="26" t="s">
        <v>55</v>
      </c>
      <c r="BM90" s="26" t="s">
        <v>55</v>
      </c>
      <c r="BN90" s="26" t="s">
        <v>55</v>
      </c>
      <c r="BO90" s="26" t="s">
        <v>55</v>
      </c>
      <c r="BP90" s="26" t="s">
        <v>55</v>
      </c>
      <c r="BQ90" s="27">
        <v>42975</v>
      </c>
      <c r="BR90" s="28">
        <f t="shared" si="1"/>
        <v>0</v>
      </c>
      <c r="BS90" s="21" t="s">
        <v>1584</v>
      </c>
      <c r="BT90" s="25" t="str">
        <f>INDEX(Countries[Country Name],MATCH(FR_tracker_table[[#This Row],[Country ID]],Countries[Country ID],0))</f>
        <v>Guatemala</v>
      </c>
      <c r="BU90" s="25" t="str">
        <f>INDEX(Countries[Global Fund Region],MATCH(FR_tracker_table[[#This Row],[Country ID]],Countries[Country ID],0))</f>
        <v>LAC</v>
      </c>
      <c r="BV90" s="25" t="str">
        <f>INDEX(Countries[Portfolio Categorisation],MATCH(FR_tracker_table[[#This Row],[Country ID]],Countries[Country ID],0))</f>
        <v>Core</v>
      </c>
      <c r="BW9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91" spans="1:75" ht="15" customHeight="1" x14ac:dyDescent="0.25">
      <c r="A91" s="25" t="s">
        <v>750</v>
      </c>
      <c r="B91" s="25" t="s">
        <v>747</v>
      </c>
      <c r="C91" s="25" t="s">
        <v>55</v>
      </c>
      <c r="D91" s="25" t="s">
        <v>55</v>
      </c>
      <c r="E91" s="25" t="s">
        <v>55</v>
      </c>
      <c r="F91" s="25" t="s">
        <v>751</v>
      </c>
      <c r="G91" s="25" t="s">
        <v>56</v>
      </c>
      <c r="H91" s="25" t="s">
        <v>56</v>
      </c>
      <c r="I91" s="25" t="s">
        <v>83</v>
      </c>
      <c r="J91" s="25" t="s">
        <v>441</v>
      </c>
      <c r="K91" s="25" t="s">
        <v>58</v>
      </c>
      <c r="L91" s="25" t="s">
        <v>399</v>
      </c>
      <c r="M91" s="25" t="s">
        <v>408</v>
      </c>
      <c r="N91" s="25" t="s">
        <v>526</v>
      </c>
      <c r="O91" s="25" t="s">
        <v>80</v>
      </c>
      <c r="P91" s="27">
        <v>43138</v>
      </c>
      <c r="Q91" s="25">
        <v>261480</v>
      </c>
      <c r="R91" s="25">
        <v>7789487</v>
      </c>
      <c r="S91" s="25">
        <v>6710251</v>
      </c>
      <c r="T91" s="25">
        <v>14761218</v>
      </c>
      <c r="U91" s="25">
        <v>0</v>
      </c>
      <c r="V91" s="25" t="s">
        <v>1392</v>
      </c>
      <c r="W91" s="25" t="s">
        <v>55</v>
      </c>
      <c r="X91" s="25" t="s">
        <v>55</v>
      </c>
      <c r="Y91" s="25" t="s">
        <v>55</v>
      </c>
      <c r="Z91" s="25" t="s">
        <v>55</v>
      </c>
      <c r="AA91" s="25" t="s">
        <v>422</v>
      </c>
      <c r="AB91" s="25" t="s">
        <v>391</v>
      </c>
      <c r="AC91" s="25" t="s">
        <v>391</v>
      </c>
      <c r="AD91" s="25" t="s">
        <v>55</v>
      </c>
      <c r="AE91" s="25" t="s">
        <v>55</v>
      </c>
      <c r="AF91" s="25" t="s">
        <v>391</v>
      </c>
      <c r="AG91" s="25" t="s">
        <v>391</v>
      </c>
      <c r="AH91" s="25" t="s">
        <v>60</v>
      </c>
      <c r="AI91" s="25">
        <v>14761217</v>
      </c>
      <c r="AJ91" s="25">
        <v>0</v>
      </c>
      <c r="AK91" s="25">
        <v>2300000</v>
      </c>
      <c r="AL91" s="25">
        <v>19773326</v>
      </c>
      <c r="AM91" s="25">
        <v>19773326</v>
      </c>
      <c r="AN91" s="25" t="s">
        <v>747</v>
      </c>
      <c r="AO91" s="25" t="s">
        <v>62</v>
      </c>
      <c r="AP91" s="25" t="s">
        <v>55</v>
      </c>
      <c r="AQ91" s="25" t="s">
        <v>120</v>
      </c>
      <c r="AR91" s="25" t="s">
        <v>64</v>
      </c>
      <c r="AS91" s="25" t="s">
        <v>65</v>
      </c>
      <c r="AT91" s="25">
        <v>1.1222085063404781</v>
      </c>
      <c r="AU91" s="25">
        <v>19773326</v>
      </c>
      <c r="AV91" s="25">
        <v>19773326</v>
      </c>
      <c r="AW91" s="25">
        <v>261480</v>
      </c>
      <c r="AX91" s="25">
        <v>7789487</v>
      </c>
      <c r="AY91" s="25">
        <v>6710251</v>
      </c>
      <c r="AZ91" s="25">
        <v>14761218</v>
      </c>
      <c r="BA91" s="25">
        <v>0</v>
      </c>
      <c r="BB91" s="25">
        <v>14761217</v>
      </c>
      <c r="BC91" s="25">
        <v>0</v>
      </c>
      <c r="BD91" s="25">
        <v>2300000</v>
      </c>
      <c r="BE91" s="25" t="s">
        <v>232</v>
      </c>
      <c r="BF91" s="25" t="s">
        <v>208</v>
      </c>
      <c r="BG91" s="26">
        <v>43301</v>
      </c>
      <c r="BH91" s="26" t="s">
        <v>55</v>
      </c>
      <c r="BI91" s="26" t="s">
        <v>55</v>
      </c>
      <c r="BJ91" s="26" t="s">
        <v>55</v>
      </c>
      <c r="BK91" s="26">
        <v>43301</v>
      </c>
      <c r="BL91" s="26">
        <v>43329</v>
      </c>
      <c r="BM91" s="26" t="s">
        <v>55</v>
      </c>
      <c r="BN91" s="26" t="s">
        <v>55</v>
      </c>
      <c r="BO91" s="26" t="s">
        <v>55</v>
      </c>
      <c r="BP91" s="26">
        <v>43329</v>
      </c>
      <c r="BQ91" s="27">
        <v>43138</v>
      </c>
      <c r="BR91" s="28">
        <f t="shared" si="1"/>
        <v>6.3666666666666663</v>
      </c>
      <c r="BS91" s="21" t="s">
        <v>1585</v>
      </c>
      <c r="BT91" s="25" t="str">
        <f>INDEX(Countries[Country Name],MATCH(FR_tracker_table[[#This Row],[Country ID]],Countries[Country ID],0))</f>
        <v>Guatemala</v>
      </c>
      <c r="BU91" s="25" t="str">
        <f>INDEX(Countries[Global Fund Region],MATCH(FR_tracker_table[[#This Row],[Country ID]],Countries[Country ID],0))</f>
        <v>LAC</v>
      </c>
      <c r="BV91" s="25" t="str">
        <f>INDEX(Countries[Portfolio Categorisation],MATCH(FR_tracker_table[[#This Row],[Country ID]],Countries[Country ID],0))</f>
        <v>Core</v>
      </c>
      <c r="BW9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92" spans="1:75" ht="15" customHeight="1" x14ac:dyDescent="0.25">
      <c r="A92" s="25" t="s">
        <v>752</v>
      </c>
      <c r="B92" s="25" t="s">
        <v>753</v>
      </c>
      <c r="C92" s="25" t="s">
        <v>55</v>
      </c>
      <c r="D92" s="25" t="s">
        <v>55</v>
      </c>
      <c r="E92" s="25" t="s">
        <v>55</v>
      </c>
      <c r="F92" s="25" t="s">
        <v>754</v>
      </c>
      <c r="G92" s="25" t="s">
        <v>70</v>
      </c>
      <c r="H92" s="25" t="s">
        <v>70</v>
      </c>
      <c r="I92" s="25" t="s">
        <v>83</v>
      </c>
      <c r="J92" s="25" t="s">
        <v>385</v>
      </c>
      <c r="K92" s="25" t="s">
        <v>435</v>
      </c>
      <c r="L92" s="25" t="s">
        <v>399</v>
      </c>
      <c r="M92" s="25" t="s">
        <v>408</v>
      </c>
      <c r="N92" s="25" t="s">
        <v>526</v>
      </c>
      <c r="O92" s="25" t="s">
        <v>80</v>
      </c>
      <c r="P92" s="27">
        <v>43138</v>
      </c>
      <c r="Q92" s="25">
        <v>1946266</v>
      </c>
      <c r="R92" s="25">
        <v>2658666</v>
      </c>
      <c r="S92" s="25">
        <v>1205503</v>
      </c>
      <c r="T92" s="25">
        <v>5810435</v>
      </c>
      <c r="U92" s="25">
        <v>0</v>
      </c>
      <c r="V92" s="25" t="s">
        <v>1393</v>
      </c>
      <c r="W92" s="25" t="s">
        <v>55</v>
      </c>
      <c r="X92" s="25" t="s">
        <v>55</v>
      </c>
      <c r="Y92" s="25" t="s">
        <v>55</v>
      </c>
      <c r="Z92" s="25" t="s">
        <v>55</v>
      </c>
      <c r="AA92" s="25" t="s">
        <v>422</v>
      </c>
      <c r="AB92" s="25" t="s">
        <v>391</v>
      </c>
      <c r="AC92" s="25" t="s">
        <v>410</v>
      </c>
      <c r="AD92" s="25" t="s">
        <v>55</v>
      </c>
      <c r="AE92" s="25" t="s">
        <v>55</v>
      </c>
      <c r="AF92" s="25" t="s">
        <v>391</v>
      </c>
      <c r="AG92" s="25" t="s">
        <v>391</v>
      </c>
      <c r="AH92" s="25" t="s">
        <v>552</v>
      </c>
      <c r="AI92" s="25">
        <v>0</v>
      </c>
      <c r="AJ92" s="25">
        <v>0</v>
      </c>
      <c r="AK92" s="25">
        <v>0</v>
      </c>
      <c r="AL92" s="25">
        <v>6362560</v>
      </c>
      <c r="AM92" s="25">
        <v>6362560</v>
      </c>
      <c r="AN92" s="25" t="s">
        <v>753</v>
      </c>
      <c r="AO92" s="25" t="s">
        <v>62</v>
      </c>
      <c r="AP92" s="25" t="s">
        <v>55</v>
      </c>
      <c r="AQ92" s="25" t="s">
        <v>120</v>
      </c>
      <c r="AR92" s="25" t="s">
        <v>64</v>
      </c>
      <c r="AS92" s="25" t="s">
        <v>65</v>
      </c>
      <c r="AT92" s="25">
        <v>1.1222085063404781</v>
      </c>
      <c r="AU92" s="25">
        <v>6362560</v>
      </c>
      <c r="AV92" s="25">
        <v>6362560</v>
      </c>
      <c r="AW92" s="25">
        <v>1946266</v>
      </c>
      <c r="AX92" s="25">
        <v>2658666</v>
      </c>
      <c r="AY92" s="25">
        <v>1205503</v>
      </c>
      <c r="AZ92" s="25">
        <v>5810435</v>
      </c>
      <c r="BA92" s="25">
        <v>0</v>
      </c>
      <c r="BB92" s="25">
        <v>0</v>
      </c>
      <c r="BC92" s="25">
        <v>0</v>
      </c>
      <c r="BD92" s="25">
        <v>0</v>
      </c>
      <c r="BE92" s="25" t="s">
        <v>232</v>
      </c>
      <c r="BF92" s="25" t="s">
        <v>208</v>
      </c>
      <c r="BG92" s="26" t="s">
        <v>55</v>
      </c>
      <c r="BH92" s="26" t="s">
        <v>55</v>
      </c>
      <c r="BI92" s="26" t="s">
        <v>55</v>
      </c>
      <c r="BJ92" s="26" t="s">
        <v>55</v>
      </c>
      <c r="BK92" s="26" t="s">
        <v>55</v>
      </c>
      <c r="BL92" s="26" t="s">
        <v>55</v>
      </c>
      <c r="BM92" s="26" t="s">
        <v>55</v>
      </c>
      <c r="BN92" s="26" t="s">
        <v>55</v>
      </c>
      <c r="BO92" s="26" t="s">
        <v>55</v>
      </c>
      <c r="BP92" s="26" t="s">
        <v>55</v>
      </c>
      <c r="BQ92" s="27">
        <v>43138</v>
      </c>
      <c r="BR92" s="28">
        <f t="shared" si="1"/>
        <v>0</v>
      </c>
      <c r="BS92" s="21" t="s">
        <v>1585</v>
      </c>
      <c r="BT92" s="25" t="str">
        <f>INDEX(Countries[Country Name],MATCH(FR_tracker_table[[#This Row],[Country ID]],Countries[Country ID],0))</f>
        <v>Guatemala</v>
      </c>
      <c r="BU92" s="25" t="str">
        <f>INDEX(Countries[Global Fund Region],MATCH(FR_tracker_table[[#This Row],[Country ID]],Countries[Country ID],0))</f>
        <v>LAC</v>
      </c>
      <c r="BV92" s="25" t="str">
        <f>INDEX(Countries[Portfolio Categorisation],MATCH(FR_tracker_table[[#This Row],[Country ID]],Countries[Country ID],0))</f>
        <v>Core</v>
      </c>
      <c r="BW9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93" spans="1:75" ht="15" customHeight="1" x14ac:dyDescent="0.25">
      <c r="A93" s="25" t="s">
        <v>1406</v>
      </c>
      <c r="B93" s="25" t="s">
        <v>753</v>
      </c>
      <c r="C93" s="25" t="s">
        <v>55</v>
      </c>
      <c r="D93" s="25" t="s">
        <v>55</v>
      </c>
      <c r="E93" s="25" t="s">
        <v>55</v>
      </c>
      <c r="F93" s="25" t="s">
        <v>1407</v>
      </c>
      <c r="G93" s="25" t="s">
        <v>70</v>
      </c>
      <c r="H93" s="25" t="s">
        <v>70</v>
      </c>
      <c r="I93" s="25" t="s">
        <v>83</v>
      </c>
      <c r="J93" s="25" t="s">
        <v>441</v>
      </c>
      <c r="K93" s="25" t="s">
        <v>58</v>
      </c>
      <c r="L93" s="25" t="s">
        <v>386</v>
      </c>
      <c r="M93" s="25" t="s">
        <v>499</v>
      </c>
      <c r="N93" s="25" t="s">
        <v>526</v>
      </c>
      <c r="O93" s="25" t="s">
        <v>72</v>
      </c>
      <c r="P93" s="27">
        <v>43236</v>
      </c>
      <c r="Q93" s="25">
        <v>3502540</v>
      </c>
      <c r="R93" s="25">
        <v>1245656</v>
      </c>
      <c r="S93" s="25">
        <v>834433</v>
      </c>
      <c r="T93" s="25">
        <v>5582629</v>
      </c>
      <c r="U93" s="25">
        <v>0</v>
      </c>
      <c r="V93" s="25" t="s">
        <v>1454</v>
      </c>
      <c r="W93" s="25" t="s">
        <v>55</v>
      </c>
      <c r="X93" s="25" t="s">
        <v>55</v>
      </c>
      <c r="Y93" s="25" t="s">
        <v>55</v>
      </c>
      <c r="Z93" s="25" t="s">
        <v>55</v>
      </c>
      <c r="AA93" s="25" t="s">
        <v>55</v>
      </c>
      <c r="AB93" s="25" t="s">
        <v>55</v>
      </c>
      <c r="AC93" s="25" t="s">
        <v>55</v>
      </c>
      <c r="AD93" s="25" t="s">
        <v>55</v>
      </c>
      <c r="AE93" s="25" t="s">
        <v>55</v>
      </c>
      <c r="AF93" s="25" t="s">
        <v>55</v>
      </c>
      <c r="AG93" s="25" t="s">
        <v>55</v>
      </c>
      <c r="AH93" s="25" t="s">
        <v>60</v>
      </c>
      <c r="AI93" s="25">
        <v>5582629</v>
      </c>
      <c r="AJ93" s="25">
        <v>0</v>
      </c>
      <c r="AK93" s="25">
        <v>568061</v>
      </c>
      <c r="AL93" s="25">
        <v>6362560</v>
      </c>
      <c r="AM93" s="25">
        <v>6362560</v>
      </c>
      <c r="AN93" s="25" t="s">
        <v>753</v>
      </c>
      <c r="AO93" s="25" t="s">
        <v>62</v>
      </c>
      <c r="AP93" s="25" t="s">
        <v>55</v>
      </c>
      <c r="AQ93" s="25" t="s">
        <v>120</v>
      </c>
      <c r="AR93" s="25" t="s">
        <v>64</v>
      </c>
      <c r="AS93" s="25" t="s">
        <v>65</v>
      </c>
      <c r="AT93" s="25">
        <v>1.1222085063404781</v>
      </c>
      <c r="AU93" s="25">
        <v>6362560</v>
      </c>
      <c r="AV93" s="25">
        <v>6362560</v>
      </c>
      <c r="AW93" s="25">
        <v>3502540</v>
      </c>
      <c r="AX93" s="25">
        <v>1245656</v>
      </c>
      <c r="AY93" s="25">
        <v>834433</v>
      </c>
      <c r="AZ93" s="25">
        <v>5582629</v>
      </c>
      <c r="BA93" s="25">
        <v>0</v>
      </c>
      <c r="BB93" s="25">
        <v>5582629</v>
      </c>
      <c r="BC93" s="25">
        <v>0</v>
      </c>
      <c r="BD93" s="25">
        <v>568061</v>
      </c>
      <c r="BE93" s="25" t="s">
        <v>232</v>
      </c>
      <c r="BF93" s="25" t="s">
        <v>208</v>
      </c>
      <c r="BG93" s="26">
        <v>43390</v>
      </c>
      <c r="BH93" s="26" t="s">
        <v>55</v>
      </c>
      <c r="BI93" s="26" t="s">
        <v>55</v>
      </c>
      <c r="BJ93" s="26" t="s">
        <v>55</v>
      </c>
      <c r="BK93" s="26">
        <v>43390</v>
      </c>
      <c r="BL93" s="26">
        <v>43416</v>
      </c>
      <c r="BM93" s="26" t="s">
        <v>55</v>
      </c>
      <c r="BN93" s="26" t="s">
        <v>55</v>
      </c>
      <c r="BO93" s="26" t="s">
        <v>55</v>
      </c>
      <c r="BP93" s="26">
        <v>43416</v>
      </c>
      <c r="BQ93" s="27">
        <v>43220</v>
      </c>
      <c r="BR93" s="28">
        <f t="shared" si="1"/>
        <v>6.5333333333333332</v>
      </c>
      <c r="BS93" s="21" t="s">
        <v>1586</v>
      </c>
      <c r="BT93" s="25" t="str">
        <f>INDEX(Countries[Country Name],MATCH(FR_tracker_table[[#This Row],[Country ID]],Countries[Country ID],0))</f>
        <v>Guatemala</v>
      </c>
      <c r="BU93" s="25" t="str">
        <f>INDEX(Countries[Global Fund Region],MATCH(FR_tracker_table[[#This Row],[Country ID]],Countries[Country ID],0))</f>
        <v>LAC</v>
      </c>
      <c r="BV93" s="25" t="str">
        <f>INDEX(Countries[Portfolio Categorisation],MATCH(FR_tracker_table[[#This Row],[Country ID]],Countries[Country ID],0))</f>
        <v>Core</v>
      </c>
      <c r="BW9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94" spans="1:75" ht="15" customHeight="1" x14ac:dyDescent="0.25">
      <c r="A94" s="25" t="s">
        <v>755</v>
      </c>
      <c r="B94" s="25" t="s">
        <v>756</v>
      </c>
      <c r="C94" s="25" t="s">
        <v>55</v>
      </c>
      <c r="D94" s="25" t="s">
        <v>55</v>
      </c>
      <c r="E94" s="25" t="s">
        <v>55</v>
      </c>
      <c r="F94" s="25" t="s">
        <v>757</v>
      </c>
      <c r="G94" s="25" t="s">
        <v>67</v>
      </c>
      <c r="H94" s="25" t="s">
        <v>67</v>
      </c>
      <c r="I94" s="25" t="s">
        <v>83</v>
      </c>
      <c r="J94" s="25" t="s">
        <v>385</v>
      </c>
      <c r="K94" s="25" t="s">
        <v>58</v>
      </c>
      <c r="L94" s="25" t="s">
        <v>399</v>
      </c>
      <c r="M94" s="25" t="s">
        <v>1504</v>
      </c>
      <c r="N94" s="25" t="s">
        <v>526</v>
      </c>
      <c r="O94" s="25" t="s">
        <v>109</v>
      </c>
      <c r="P94" s="27">
        <v>43318</v>
      </c>
      <c r="Q94" s="25">
        <v>2371328.7905087369</v>
      </c>
      <c r="R94" s="25">
        <v>1890853.2703919956</v>
      </c>
      <c r="S94" s="25">
        <v>1587301.1720111184</v>
      </c>
      <c r="T94" s="25">
        <v>5849483</v>
      </c>
      <c r="U94" s="25">
        <v>0</v>
      </c>
      <c r="V94" s="25" t="s">
        <v>875</v>
      </c>
      <c r="W94" s="25" t="s">
        <v>55</v>
      </c>
      <c r="X94" s="25" t="s">
        <v>55</v>
      </c>
      <c r="Y94" s="25" t="s">
        <v>55</v>
      </c>
      <c r="Z94" s="25" t="s">
        <v>55</v>
      </c>
      <c r="AA94" s="25" t="s">
        <v>422</v>
      </c>
      <c r="AB94" s="25" t="s">
        <v>55</v>
      </c>
      <c r="AC94" s="25" t="s">
        <v>55</v>
      </c>
      <c r="AD94" s="25" t="s">
        <v>55</v>
      </c>
      <c r="AE94" s="25" t="s">
        <v>55</v>
      </c>
      <c r="AF94" s="25" t="s">
        <v>55</v>
      </c>
      <c r="AG94" s="25" t="s">
        <v>55</v>
      </c>
      <c r="AH94" s="25" t="s">
        <v>60</v>
      </c>
      <c r="AI94" s="25">
        <v>5849483</v>
      </c>
      <c r="AJ94" s="25">
        <v>0</v>
      </c>
      <c r="AK94" s="25">
        <v>700000</v>
      </c>
      <c r="AL94" s="25">
        <v>5849483</v>
      </c>
      <c r="AM94" s="25">
        <v>5849483</v>
      </c>
      <c r="AN94" s="25" t="s">
        <v>756</v>
      </c>
      <c r="AO94" s="25" t="s">
        <v>62</v>
      </c>
      <c r="AP94" s="25" t="s">
        <v>55</v>
      </c>
      <c r="AQ94" s="25" t="s">
        <v>120</v>
      </c>
      <c r="AR94" s="25" t="s">
        <v>64</v>
      </c>
      <c r="AS94" s="25" t="s">
        <v>65</v>
      </c>
      <c r="AT94" s="25">
        <v>1.1222085063404781</v>
      </c>
      <c r="AU94" s="25">
        <v>5849483</v>
      </c>
      <c r="AV94" s="25">
        <v>5849483</v>
      </c>
      <c r="AW94" s="25">
        <v>2371328.7905087369</v>
      </c>
      <c r="AX94" s="25">
        <v>1890853.2703919956</v>
      </c>
      <c r="AY94" s="25">
        <v>1587301.1720111184</v>
      </c>
      <c r="AZ94" s="25">
        <v>5849483</v>
      </c>
      <c r="BA94" s="25">
        <v>0</v>
      </c>
      <c r="BB94" s="25">
        <v>5849483</v>
      </c>
      <c r="BC94" s="25">
        <v>0</v>
      </c>
      <c r="BD94" s="25">
        <v>700000</v>
      </c>
      <c r="BE94" s="25" t="s">
        <v>232</v>
      </c>
      <c r="BF94" s="25" t="s">
        <v>208</v>
      </c>
      <c r="BG94" s="26">
        <v>43517</v>
      </c>
      <c r="BH94" s="26" t="s">
        <v>55</v>
      </c>
      <c r="BI94" s="26" t="s">
        <v>55</v>
      </c>
      <c r="BJ94" s="26" t="s">
        <v>55</v>
      </c>
      <c r="BK94" s="26">
        <v>43517</v>
      </c>
      <c r="BL94" s="26">
        <v>43546</v>
      </c>
      <c r="BM94" s="26" t="s">
        <v>55</v>
      </c>
      <c r="BN94" s="26" t="s">
        <v>55</v>
      </c>
      <c r="BO94" s="26" t="s">
        <v>55</v>
      </c>
      <c r="BP94" s="26">
        <v>43546</v>
      </c>
      <c r="BQ94" s="27">
        <v>43318</v>
      </c>
      <c r="BR94" s="28">
        <f t="shared" si="1"/>
        <v>7.6</v>
      </c>
      <c r="BS94" s="21" t="s">
        <v>1587</v>
      </c>
      <c r="BT94" s="25" t="str">
        <f>INDEX(Countries[Country Name],MATCH(FR_tracker_table[[#This Row],[Country ID]],Countries[Country ID],0))</f>
        <v>Guatemala</v>
      </c>
      <c r="BU94" s="25" t="str">
        <f>INDEX(Countries[Global Fund Region],MATCH(FR_tracker_table[[#This Row],[Country ID]],Countries[Country ID],0))</f>
        <v>LAC</v>
      </c>
      <c r="BV94" s="25" t="str">
        <f>INDEX(Countries[Portfolio Categorisation],MATCH(FR_tracker_table[[#This Row],[Country ID]],Countries[Country ID],0))</f>
        <v>Core</v>
      </c>
      <c r="BW9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95" spans="1:75" ht="15" customHeight="1" x14ac:dyDescent="0.25">
      <c r="A95" s="25" t="s">
        <v>758</v>
      </c>
      <c r="B95" s="25" t="s">
        <v>759</v>
      </c>
      <c r="C95" s="25" t="s">
        <v>55</v>
      </c>
      <c r="D95" s="25" t="s">
        <v>55</v>
      </c>
      <c r="E95" s="25" t="s">
        <v>55</v>
      </c>
      <c r="F95" s="25" t="s">
        <v>760</v>
      </c>
      <c r="G95" s="25" t="s">
        <v>56</v>
      </c>
      <c r="H95" s="25" t="s">
        <v>56</v>
      </c>
      <c r="I95" s="25" t="s">
        <v>57</v>
      </c>
      <c r="J95" s="25" t="s">
        <v>385</v>
      </c>
      <c r="K95" s="25" t="s">
        <v>58</v>
      </c>
      <c r="L95" s="25" t="s">
        <v>399</v>
      </c>
      <c r="M95" s="25" t="s">
        <v>633</v>
      </c>
      <c r="N95" s="25" t="s">
        <v>388</v>
      </c>
      <c r="O95" s="25" t="s">
        <v>59</v>
      </c>
      <c r="P95" s="27">
        <v>42814</v>
      </c>
      <c r="Q95" s="25">
        <v>0</v>
      </c>
      <c r="R95" s="25">
        <v>0</v>
      </c>
      <c r="S95" s="25">
        <v>0</v>
      </c>
      <c r="T95" s="25">
        <v>4543335</v>
      </c>
      <c r="U95" s="25">
        <v>0</v>
      </c>
      <c r="V95" s="25" t="s">
        <v>400</v>
      </c>
      <c r="W95" s="25" t="s">
        <v>55</v>
      </c>
      <c r="X95" s="25" t="s">
        <v>55</v>
      </c>
      <c r="Y95" s="25" t="s">
        <v>55</v>
      </c>
      <c r="Z95" s="25" t="s">
        <v>55</v>
      </c>
      <c r="AA95" s="25" t="s">
        <v>390</v>
      </c>
      <c r="AB95" s="25" t="s">
        <v>391</v>
      </c>
      <c r="AC95" s="25" t="s">
        <v>391</v>
      </c>
      <c r="AD95" s="25" t="s">
        <v>391</v>
      </c>
      <c r="AE95" s="25" t="s">
        <v>437</v>
      </c>
      <c r="AF95" s="25" t="s">
        <v>391</v>
      </c>
      <c r="AG95" s="25" t="s">
        <v>391</v>
      </c>
      <c r="AH95" s="25" t="s">
        <v>60</v>
      </c>
      <c r="AI95" s="25">
        <v>4543335</v>
      </c>
      <c r="AJ95" s="25">
        <v>0</v>
      </c>
      <c r="AK95" s="25">
        <v>0</v>
      </c>
      <c r="AL95" s="25">
        <v>3993335</v>
      </c>
      <c r="AM95" s="25">
        <v>4543335</v>
      </c>
      <c r="AN95" s="25" t="s">
        <v>759</v>
      </c>
      <c r="AO95" s="25" t="s">
        <v>62</v>
      </c>
      <c r="AP95" s="25" t="s">
        <v>55</v>
      </c>
      <c r="AQ95" s="25" t="s">
        <v>123</v>
      </c>
      <c r="AR95" s="25" t="s">
        <v>64</v>
      </c>
      <c r="AS95" s="25" t="s">
        <v>65</v>
      </c>
      <c r="AT95" s="25">
        <v>1.1222085063404781</v>
      </c>
      <c r="AU95" s="25">
        <v>3993335</v>
      </c>
      <c r="AV95" s="25">
        <v>4543335</v>
      </c>
      <c r="AW95" s="25">
        <v>0</v>
      </c>
      <c r="AX95" s="25">
        <v>0</v>
      </c>
      <c r="AY95" s="25">
        <v>0</v>
      </c>
      <c r="AZ95" s="25">
        <v>4543335</v>
      </c>
      <c r="BA95" s="25">
        <v>0</v>
      </c>
      <c r="BB95" s="25">
        <v>4543335</v>
      </c>
      <c r="BC95" s="25">
        <v>0</v>
      </c>
      <c r="BD95" s="25">
        <v>0</v>
      </c>
      <c r="BE95" s="25" t="s">
        <v>232</v>
      </c>
      <c r="BF95" s="25" t="s">
        <v>213</v>
      </c>
      <c r="BG95" s="26">
        <v>43060</v>
      </c>
      <c r="BH95" s="26" t="s">
        <v>55</v>
      </c>
      <c r="BI95" s="26" t="s">
        <v>55</v>
      </c>
      <c r="BJ95" s="26" t="s">
        <v>55</v>
      </c>
      <c r="BK95" s="26">
        <v>43060</v>
      </c>
      <c r="BL95" s="26">
        <v>43082</v>
      </c>
      <c r="BM95" s="26" t="s">
        <v>55</v>
      </c>
      <c r="BN95" s="26" t="s">
        <v>55</v>
      </c>
      <c r="BO95" s="26" t="s">
        <v>55</v>
      </c>
      <c r="BP95" s="26">
        <v>43082</v>
      </c>
      <c r="BQ95" s="27">
        <v>42814</v>
      </c>
      <c r="BR95" s="28">
        <f t="shared" si="1"/>
        <v>8.9333333333333336</v>
      </c>
      <c r="BS95" s="21" t="s">
        <v>1582</v>
      </c>
      <c r="BT95" s="25" t="str">
        <f>INDEX(Countries[Country Name],MATCH(FR_tracker_table[[#This Row],[Country ID]],Countries[Country ID],0))</f>
        <v>Guyana</v>
      </c>
      <c r="BU95" s="25" t="str">
        <f>INDEX(Countries[Global Fund Region],MATCH(FR_tracker_table[[#This Row],[Country ID]],Countries[Country ID],0))</f>
        <v>LAC</v>
      </c>
      <c r="BV95" s="25" t="str">
        <f>INDEX(Countries[Portfolio Categorisation],MATCH(FR_tracker_table[[#This Row],[Country ID]],Countries[Country ID],0))</f>
        <v>Focused</v>
      </c>
      <c r="BW9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96" spans="1:75" ht="15" customHeight="1" x14ac:dyDescent="0.25">
      <c r="A96" s="25" t="s">
        <v>761</v>
      </c>
      <c r="B96" s="25" t="s">
        <v>762</v>
      </c>
      <c r="C96" s="25" t="s">
        <v>55</v>
      </c>
      <c r="D96" s="25" t="s">
        <v>55</v>
      </c>
      <c r="E96" s="25" t="s">
        <v>55</v>
      </c>
      <c r="F96" s="25" t="s">
        <v>763</v>
      </c>
      <c r="G96" s="25" t="s">
        <v>70</v>
      </c>
      <c r="H96" s="25" t="s">
        <v>70</v>
      </c>
      <c r="I96" s="25" t="s">
        <v>57</v>
      </c>
      <c r="J96" s="25" t="s">
        <v>385</v>
      </c>
      <c r="K96" s="25" t="s">
        <v>58</v>
      </c>
      <c r="L96" s="25" t="s">
        <v>399</v>
      </c>
      <c r="M96" s="25" t="s">
        <v>55</v>
      </c>
      <c r="N96" s="25" t="s">
        <v>388</v>
      </c>
      <c r="O96" s="25" t="s">
        <v>1604</v>
      </c>
      <c r="P96" s="27">
        <v>0</v>
      </c>
      <c r="Q96" s="25">
        <v>0</v>
      </c>
      <c r="R96" s="25">
        <v>0</v>
      </c>
      <c r="S96" s="25">
        <v>0</v>
      </c>
      <c r="T96" s="25">
        <v>0</v>
      </c>
      <c r="U96" s="25">
        <v>0</v>
      </c>
      <c r="V96" s="25" t="s">
        <v>55</v>
      </c>
      <c r="W96" s="25" t="s">
        <v>55</v>
      </c>
      <c r="X96" s="25" t="s">
        <v>55</v>
      </c>
      <c r="Y96" s="25" t="s">
        <v>55</v>
      </c>
      <c r="Z96" s="25" t="s">
        <v>55</v>
      </c>
      <c r="AA96" s="25" t="s">
        <v>390</v>
      </c>
      <c r="AB96" s="25" t="s">
        <v>55</v>
      </c>
      <c r="AC96" s="25" t="s">
        <v>55</v>
      </c>
      <c r="AD96" s="25" t="s">
        <v>55</v>
      </c>
      <c r="AE96" s="25" t="s">
        <v>55</v>
      </c>
      <c r="AF96" s="25" t="s">
        <v>55</v>
      </c>
      <c r="AG96" s="25" t="s">
        <v>55</v>
      </c>
      <c r="AH96" s="25" t="s">
        <v>60</v>
      </c>
      <c r="AI96" s="25">
        <v>0</v>
      </c>
      <c r="AJ96" s="25">
        <v>0</v>
      </c>
      <c r="AK96" s="25">
        <v>0</v>
      </c>
      <c r="AL96" s="25">
        <v>1612021</v>
      </c>
      <c r="AM96" s="25">
        <v>1062021</v>
      </c>
      <c r="AN96" s="25" t="s">
        <v>762</v>
      </c>
      <c r="AO96" s="25" t="s">
        <v>62</v>
      </c>
      <c r="AP96" s="25" t="s">
        <v>55</v>
      </c>
      <c r="AQ96" s="25" t="s">
        <v>123</v>
      </c>
      <c r="AR96" s="25" t="s">
        <v>64</v>
      </c>
      <c r="AS96" s="25" t="s">
        <v>65</v>
      </c>
      <c r="AT96" s="25">
        <v>1.1222085063404781</v>
      </c>
      <c r="AU96" s="25">
        <v>1612021</v>
      </c>
      <c r="AV96" s="25">
        <v>1062021</v>
      </c>
      <c r="AW96" s="25">
        <v>0</v>
      </c>
      <c r="AX96" s="25">
        <v>0</v>
      </c>
      <c r="AY96" s="25">
        <v>0</v>
      </c>
      <c r="AZ96" s="25">
        <v>0</v>
      </c>
      <c r="BA96" s="25">
        <v>0</v>
      </c>
      <c r="BB96" s="25">
        <v>0</v>
      </c>
      <c r="BC96" s="25">
        <v>0</v>
      </c>
      <c r="BD96" s="25">
        <v>0</v>
      </c>
      <c r="BE96" s="25" t="s">
        <v>232</v>
      </c>
      <c r="BF96" s="25" t="s">
        <v>213</v>
      </c>
      <c r="BG96" s="26" t="s">
        <v>55</v>
      </c>
      <c r="BH96" s="26" t="s">
        <v>55</v>
      </c>
      <c r="BI96" s="26" t="s">
        <v>55</v>
      </c>
      <c r="BJ96" s="26" t="s">
        <v>55</v>
      </c>
      <c r="BK96" s="26" t="s">
        <v>55</v>
      </c>
      <c r="BL96" s="26" t="s">
        <v>55</v>
      </c>
      <c r="BM96" s="26" t="s">
        <v>55</v>
      </c>
      <c r="BN96" s="26" t="s">
        <v>55</v>
      </c>
      <c r="BO96" s="26" t="s">
        <v>55</v>
      </c>
      <c r="BP96" s="26" t="s">
        <v>55</v>
      </c>
      <c r="BQ96" s="27">
        <v>43585</v>
      </c>
      <c r="BR96" s="28">
        <f t="shared" si="1"/>
        <v>0</v>
      </c>
      <c r="BS96" s="21" t="s">
        <v>1616</v>
      </c>
      <c r="BT96" s="25" t="str">
        <f>INDEX(Countries[Country Name],MATCH(FR_tracker_table[[#This Row],[Country ID]],Countries[Country ID],0))</f>
        <v>Guyana</v>
      </c>
      <c r="BU96" s="25" t="str">
        <f>INDEX(Countries[Global Fund Region],MATCH(FR_tracker_table[[#This Row],[Country ID]],Countries[Country ID],0))</f>
        <v>LAC</v>
      </c>
      <c r="BV96" s="25" t="str">
        <f>INDEX(Countries[Portfolio Categorisation],MATCH(FR_tracker_table[[#This Row],[Country ID]],Countries[Country ID],0))</f>
        <v>Focused</v>
      </c>
      <c r="BW9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97" spans="1:75" ht="15" customHeight="1" x14ac:dyDescent="0.25">
      <c r="A97" s="25" t="s">
        <v>764</v>
      </c>
      <c r="B97" s="25" t="s">
        <v>765</v>
      </c>
      <c r="C97" s="25" t="s">
        <v>55</v>
      </c>
      <c r="D97" s="25" t="s">
        <v>55</v>
      </c>
      <c r="E97" s="25" t="s">
        <v>55</v>
      </c>
      <c r="F97" s="25" t="s">
        <v>766</v>
      </c>
      <c r="G97" s="25" t="s">
        <v>67</v>
      </c>
      <c r="H97" s="25" t="s">
        <v>67</v>
      </c>
      <c r="I97" s="25" t="s">
        <v>57</v>
      </c>
      <c r="J97" s="25" t="s">
        <v>385</v>
      </c>
      <c r="K97" s="25" t="s">
        <v>58</v>
      </c>
      <c r="L97" s="25" t="s">
        <v>452</v>
      </c>
      <c r="M97" s="25" t="s">
        <v>1411</v>
      </c>
      <c r="N97" s="25" t="s">
        <v>388</v>
      </c>
      <c r="O97" s="25" t="s">
        <v>72</v>
      </c>
      <c r="P97" s="27">
        <v>43220</v>
      </c>
      <c r="Q97" s="25">
        <v>0</v>
      </c>
      <c r="R97" s="25">
        <v>0</v>
      </c>
      <c r="S97" s="25">
        <v>0</v>
      </c>
      <c r="T97" s="25">
        <v>500000</v>
      </c>
      <c r="U97" s="25">
        <v>0</v>
      </c>
      <c r="V97" s="25" t="s">
        <v>1417</v>
      </c>
      <c r="W97" s="25" t="s">
        <v>55</v>
      </c>
      <c r="X97" s="25" t="s">
        <v>55</v>
      </c>
      <c r="Y97" s="25" t="s">
        <v>55</v>
      </c>
      <c r="Z97" s="25" t="s">
        <v>55</v>
      </c>
      <c r="AA97" s="25" t="s">
        <v>390</v>
      </c>
      <c r="AB97" s="25" t="s">
        <v>391</v>
      </c>
      <c r="AC97" s="25" t="s">
        <v>391</v>
      </c>
      <c r="AD97" s="25" t="s">
        <v>391</v>
      </c>
      <c r="AE97" s="25" t="s">
        <v>55</v>
      </c>
      <c r="AF97" s="25" t="s">
        <v>391</v>
      </c>
      <c r="AG97" s="25" t="s">
        <v>391</v>
      </c>
      <c r="AH97" s="25" t="s">
        <v>60</v>
      </c>
      <c r="AI97" s="25">
        <v>500000</v>
      </c>
      <c r="AJ97" s="25">
        <v>0</v>
      </c>
      <c r="AK97" s="25">
        <v>0</v>
      </c>
      <c r="AL97" s="25">
        <v>500000</v>
      </c>
      <c r="AM97" s="25">
        <v>500000</v>
      </c>
      <c r="AN97" s="25" t="s">
        <v>765</v>
      </c>
      <c r="AO97" s="25" t="s">
        <v>62</v>
      </c>
      <c r="AP97" s="25" t="s">
        <v>55</v>
      </c>
      <c r="AQ97" s="25" t="s">
        <v>123</v>
      </c>
      <c r="AR97" s="25" t="s">
        <v>64</v>
      </c>
      <c r="AS97" s="25" t="s">
        <v>65</v>
      </c>
      <c r="AT97" s="25">
        <v>1.1222085063404781</v>
      </c>
      <c r="AU97" s="25">
        <v>500000</v>
      </c>
      <c r="AV97" s="25">
        <v>500000</v>
      </c>
      <c r="AW97" s="25">
        <v>0</v>
      </c>
      <c r="AX97" s="25">
        <v>0</v>
      </c>
      <c r="AY97" s="25">
        <v>0</v>
      </c>
      <c r="AZ97" s="25">
        <v>500000</v>
      </c>
      <c r="BA97" s="25">
        <v>0</v>
      </c>
      <c r="BB97" s="25">
        <v>500000</v>
      </c>
      <c r="BC97" s="25">
        <v>0</v>
      </c>
      <c r="BD97" s="25">
        <v>0</v>
      </c>
      <c r="BE97" s="25" t="s">
        <v>232</v>
      </c>
      <c r="BF97" s="25" t="s">
        <v>213</v>
      </c>
      <c r="BG97" s="26">
        <v>43390</v>
      </c>
      <c r="BH97" s="26" t="s">
        <v>55</v>
      </c>
      <c r="BI97" s="26" t="s">
        <v>55</v>
      </c>
      <c r="BJ97" s="26" t="s">
        <v>55</v>
      </c>
      <c r="BK97" s="26">
        <v>43390</v>
      </c>
      <c r="BL97" s="26">
        <v>43416</v>
      </c>
      <c r="BM97" s="26" t="s">
        <v>55</v>
      </c>
      <c r="BN97" s="26" t="s">
        <v>55</v>
      </c>
      <c r="BO97" s="26" t="s">
        <v>55</v>
      </c>
      <c r="BP97" s="26">
        <v>43416</v>
      </c>
      <c r="BQ97" s="27">
        <v>43220</v>
      </c>
      <c r="BR97" s="28">
        <f t="shared" si="1"/>
        <v>6.5333333333333332</v>
      </c>
      <c r="BS97" s="21" t="s">
        <v>1586</v>
      </c>
      <c r="BT97" s="25" t="str">
        <f>INDEX(Countries[Country Name],MATCH(FR_tracker_table[[#This Row],[Country ID]],Countries[Country ID],0))</f>
        <v>Guyana</v>
      </c>
      <c r="BU97" s="25" t="str">
        <f>INDEX(Countries[Global Fund Region],MATCH(FR_tracker_table[[#This Row],[Country ID]],Countries[Country ID],0))</f>
        <v>LAC</v>
      </c>
      <c r="BV97" s="25" t="str">
        <f>INDEX(Countries[Portfolio Categorisation],MATCH(FR_tracker_table[[#This Row],[Country ID]],Countries[Country ID],0))</f>
        <v>Focused</v>
      </c>
      <c r="BW9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98" spans="1:75" ht="15" customHeight="1" x14ac:dyDescent="0.25">
      <c r="A98" s="25" t="s">
        <v>767</v>
      </c>
      <c r="B98" s="25" t="s">
        <v>768</v>
      </c>
      <c r="C98" s="25" t="s">
        <v>55</v>
      </c>
      <c r="D98" s="25" t="s">
        <v>55</v>
      </c>
      <c r="E98" s="25" t="s">
        <v>55</v>
      </c>
      <c r="F98" s="25" t="s">
        <v>769</v>
      </c>
      <c r="G98" s="25" t="s">
        <v>56</v>
      </c>
      <c r="H98" s="25" t="s">
        <v>56</v>
      </c>
      <c r="I98" s="25" t="s">
        <v>57</v>
      </c>
      <c r="J98" s="25" t="s">
        <v>385</v>
      </c>
      <c r="K98" s="25" t="s">
        <v>58</v>
      </c>
      <c r="L98" s="25" t="s">
        <v>399</v>
      </c>
      <c r="M98" s="25" t="s">
        <v>1410</v>
      </c>
      <c r="N98" s="25" t="s">
        <v>526</v>
      </c>
      <c r="O98" s="25" t="s">
        <v>109</v>
      </c>
      <c r="P98" s="27">
        <v>43319</v>
      </c>
      <c r="Q98" s="25">
        <v>0</v>
      </c>
      <c r="R98" s="25">
        <v>0</v>
      </c>
      <c r="S98" s="25">
        <v>0</v>
      </c>
      <c r="T98" s="25">
        <v>10004747</v>
      </c>
      <c r="U98" s="25">
        <v>0</v>
      </c>
      <c r="V98" s="25" t="s">
        <v>1505</v>
      </c>
      <c r="W98" s="25" t="s">
        <v>55</v>
      </c>
      <c r="X98" s="25" t="s">
        <v>55</v>
      </c>
      <c r="Y98" s="25" t="s">
        <v>55</v>
      </c>
      <c r="Z98" s="25" t="s">
        <v>55</v>
      </c>
      <c r="AA98" s="25" t="s">
        <v>390</v>
      </c>
      <c r="AB98" s="25" t="s">
        <v>55</v>
      </c>
      <c r="AC98" s="25" t="s">
        <v>55</v>
      </c>
      <c r="AD98" s="25" t="s">
        <v>55</v>
      </c>
      <c r="AE98" s="25" t="s">
        <v>55</v>
      </c>
      <c r="AF98" s="25" t="s">
        <v>55</v>
      </c>
      <c r="AG98" s="25" t="s">
        <v>55</v>
      </c>
      <c r="AH98" s="25" t="s">
        <v>60</v>
      </c>
      <c r="AI98" s="25">
        <v>10004747</v>
      </c>
      <c r="AJ98" s="25">
        <v>0</v>
      </c>
      <c r="AK98" s="25">
        <v>0</v>
      </c>
      <c r="AL98" s="25">
        <v>10004747</v>
      </c>
      <c r="AM98" s="25">
        <v>10004747</v>
      </c>
      <c r="AN98" s="25" t="s">
        <v>768</v>
      </c>
      <c r="AO98" s="25" t="s">
        <v>62</v>
      </c>
      <c r="AP98" s="25" t="s">
        <v>55</v>
      </c>
      <c r="AQ98" s="25" t="s">
        <v>125</v>
      </c>
      <c r="AR98" s="25" t="s">
        <v>64</v>
      </c>
      <c r="AS98" s="25" t="s">
        <v>65</v>
      </c>
      <c r="AT98" s="25">
        <v>1.1222085063404781</v>
      </c>
      <c r="AU98" s="25">
        <v>10004747</v>
      </c>
      <c r="AV98" s="25">
        <v>10004747</v>
      </c>
      <c r="AW98" s="25">
        <v>0</v>
      </c>
      <c r="AX98" s="25">
        <v>0</v>
      </c>
      <c r="AY98" s="25">
        <v>0</v>
      </c>
      <c r="AZ98" s="25">
        <v>10004747</v>
      </c>
      <c r="BA98" s="25">
        <v>0</v>
      </c>
      <c r="BB98" s="25">
        <v>10004747</v>
      </c>
      <c r="BC98" s="25">
        <v>0</v>
      </c>
      <c r="BD98" s="25">
        <v>0</v>
      </c>
      <c r="BE98" s="25" t="s">
        <v>232</v>
      </c>
      <c r="BF98" s="25" t="s">
        <v>213</v>
      </c>
      <c r="BG98" s="26" t="s">
        <v>55</v>
      </c>
      <c r="BH98" s="26" t="s">
        <v>55</v>
      </c>
      <c r="BI98" s="26" t="s">
        <v>55</v>
      </c>
      <c r="BJ98" s="26" t="s">
        <v>55</v>
      </c>
      <c r="BK98" s="26">
        <v>43672</v>
      </c>
      <c r="BL98" s="26" t="s">
        <v>55</v>
      </c>
      <c r="BM98" s="26" t="s">
        <v>55</v>
      </c>
      <c r="BN98" s="26" t="s">
        <v>55</v>
      </c>
      <c r="BO98" s="26" t="s">
        <v>55</v>
      </c>
      <c r="BP98" s="26">
        <v>43693</v>
      </c>
      <c r="BQ98" s="27">
        <v>43318</v>
      </c>
      <c r="BR98" s="28">
        <f t="shared" si="1"/>
        <v>12.5</v>
      </c>
      <c r="BS98" s="21" t="s">
        <v>1587</v>
      </c>
      <c r="BT98" s="25" t="str">
        <f>INDEX(Countries[Country Name],MATCH(FR_tracker_table[[#This Row],[Country ID]],Countries[Country ID],0))</f>
        <v>Honduras</v>
      </c>
      <c r="BU98" s="25" t="str">
        <f>INDEX(Countries[Global Fund Region],MATCH(FR_tracker_table[[#This Row],[Country ID]],Countries[Country ID],0))</f>
        <v>LAC</v>
      </c>
      <c r="BV98" s="25" t="str">
        <f>INDEX(Countries[Portfolio Categorisation],MATCH(FR_tracker_table[[#This Row],[Country ID]],Countries[Country ID],0))</f>
        <v>Focused</v>
      </c>
      <c r="BW9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99" spans="1:75" ht="15" customHeight="1" x14ac:dyDescent="0.25">
      <c r="A99" s="25" t="s">
        <v>770</v>
      </c>
      <c r="B99" s="25" t="s">
        <v>771</v>
      </c>
      <c r="C99" s="25" t="s">
        <v>55</v>
      </c>
      <c r="D99" s="25" t="s">
        <v>55</v>
      </c>
      <c r="E99" s="25" t="s">
        <v>55</v>
      </c>
      <c r="F99" s="25" t="s">
        <v>772</v>
      </c>
      <c r="G99" s="25" t="s">
        <v>70</v>
      </c>
      <c r="H99" s="25" t="s">
        <v>70</v>
      </c>
      <c r="I99" s="25" t="s">
        <v>57</v>
      </c>
      <c r="J99" s="25" t="s">
        <v>385</v>
      </c>
      <c r="K99" s="25" t="s">
        <v>58</v>
      </c>
      <c r="L99" s="25" t="s">
        <v>399</v>
      </c>
      <c r="M99" s="25" t="s">
        <v>633</v>
      </c>
      <c r="N99" s="25" t="s">
        <v>526</v>
      </c>
      <c r="O99" s="25" t="s">
        <v>59</v>
      </c>
      <c r="P99" s="27">
        <v>42814</v>
      </c>
      <c r="Q99" s="25">
        <v>0</v>
      </c>
      <c r="R99" s="25">
        <v>0</v>
      </c>
      <c r="S99" s="25">
        <v>0</v>
      </c>
      <c r="T99" s="25">
        <v>5376572</v>
      </c>
      <c r="U99" s="25">
        <v>0</v>
      </c>
      <c r="V99" s="25" t="s">
        <v>773</v>
      </c>
      <c r="W99" s="25" t="s">
        <v>55</v>
      </c>
      <c r="X99" s="25" t="s">
        <v>55</v>
      </c>
      <c r="Y99" s="25" t="s">
        <v>55</v>
      </c>
      <c r="Z99" s="25" t="s">
        <v>55</v>
      </c>
      <c r="AA99" s="25" t="s">
        <v>390</v>
      </c>
      <c r="AB99" s="25" t="s">
        <v>55</v>
      </c>
      <c r="AC99" s="25" t="s">
        <v>55</v>
      </c>
      <c r="AD99" s="25" t="s">
        <v>391</v>
      </c>
      <c r="AE99" s="25" t="s">
        <v>437</v>
      </c>
      <c r="AF99" s="25" t="s">
        <v>410</v>
      </c>
      <c r="AG99" s="25" t="s">
        <v>391</v>
      </c>
      <c r="AH99" s="25" t="s">
        <v>60</v>
      </c>
      <c r="AI99" s="25">
        <v>5376572</v>
      </c>
      <c r="AJ99" s="25">
        <v>0</v>
      </c>
      <c r="AK99" s="25">
        <v>0</v>
      </c>
      <c r="AL99" s="25">
        <v>5376572</v>
      </c>
      <c r="AM99" s="25">
        <v>5376572</v>
      </c>
      <c r="AN99" s="25" t="s">
        <v>771</v>
      </c>
      <c r="AO99" s="25" t="s">
        <v>62</v>
      </c>
      <c r="AP99" s="25" t="s">
        <v>55</v>
      </c>
      <c r="AQ99" s="25" t="s">
        <v>125</v>
      </c>
      <c r="AR99" s="25" t="s">
        <v>64</v>
      </c>
      <c r="AS99" s="25" t="s">
        <v>65</v>
      </c>
      <c r="AT99" s="25">
        <v>1.1222085063404781</v>
      </c>
      <c r="AU99" s="25">
        <v>5376572</v>
      </c>
      <c r="AV99" s="25">
        <v>5376572</v>
      </c>
      <c r="AW99" s="25">
        <v>0</v>
      </c>
      <c r="AX99" s="25">
        <v>0</v>
      </c>
      <c r="AY99" s="25">
        <v>0</v>
      </c>
      <c r="AZ99" s="25">
        <v>5376572</v>
      </c>
      <c r="BA99" s="25">
        <v>0</v>
      </c>
      <c r="BB99" s="25">
        <v>5376572</v>
      </c>
      <c r="BC99" s="25">
        <v>0</v>
      </c>
      <c r="BD99" s="25">
        <v>0</v>
      </c>
      <c r="BE99" s="25" t="s">
        <v>232</v>
      </c>
      <c r="BF99" s="25" t="s">
        <v>213</v>
      </c>
      <c r="BG99" s="26">
        <v>43039</v>
      </c>
      <c r="BH99" s="26" t="s">
        <v>55</v>
      </c>
      <c r="BI99" s="26" t="s">
        <v>55</v>
      </c>
      <c r="BJ99" s="26" t="s">
        <v>55</v>
      </c>
      <c r="BK99" s="26">
        <v>43039</v>
      </c>
      <c r="BL99" s="26">
        <v>43070</v>
      </c>
      <c r="BM99" s="26" t="s">
        <v>55</v>
      </c>
      <c r="BN99" s="26" t="s">
        <v>55</v>
      </c>
      <c r="BO99" s="26" t="s">
        <v>55</v>
      </c>
      <c r="BP99" s="26">
        <v>43070</v>
      </c>
      <c r="BQ99" s="27">
        <v>42814</v>
      </c>
      <c r="BR99" s="28">
        <f t="shared" si="1"/>
        <v>8.5333333333333332</v>
      </c>
      <c r="BS99" s="21" t="s">
        <v>1582</v>
      </c>
      <c r="BT99" s="25" t="str">
        <f>INDEX(Countries[Country Name],MATCH(FR_tracker_table[[#This Row],[Country ID]],Countries[Country ID],0))</f>
        <v>Honduras</v>
      </c>
      <c r="BU99" s="25" t="str">
        <f>INDEX(Countries[Global Fund Region],MATCH(FR_tracker_table[[#This Row],[Country ID]],Countries[Country ID],0))</f>
        <v>LAC</v>
      </c>
      <c r="BV99" s="25" t="str">
        <f>INDEX(Countries[Portfolio Categorisation],MATCH(FR_tracker_table[[#This Row],[Country ID]],Countries[Country ID],0))</f>
        <v>Focused</v>
      </c>
      <c r="BW9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00" spans="1:75" ht="15" customHeight="1" x14ac:dyDescent="0.25">
      <c r="A100" s="25" t="s">
        <v>774</v>
      </c>
      <c r="B100" s="25" t="s">
        <v>775</v>
      </c>
      <c r="C100" s="25" t="s">
        <v>55</v>
      </c>
      <c r="D100" s="25" t="s">
        <v>55</v>
      </c>
      <c r="E100" s="25" t="s">
        <v>55</v>
      </c>
      <c r="F100" s="25" t="s">
        <v>776</v>
      </c>
      <c r="G100" s="25" t="s">
        <v>67</v>
      </c>
      <c r="H100" s="25" t="s">
        <v>67</v>
      </c>
      <c r="I100" s="25" t="s">
        <v>57</v>
      </c>
      <c r="J100" s="25" t="s">
        <v>385</v>
      </c>
      <c r="K100" s="25" t="s">
        <v>58</v>
      </c>
      <c r="L100" s="25" t="s">
        <v>399</v>
      </c>
      <c r="M100" s="25" t="s">
        <v>1410</v>
      </c>
      <c r="N100" s="25" t="s">
        <v>526</v>
      </c>
      <c r="O100" s="25" t="s">
        <v>109</v>
      </c>
      <c r="P100" s="27">
        <v>43319</v>
      </c>
      <c r="Q100" s="25">
        <v>0</v>
      </c>
      <c r="R100" s="25">
        <v>0</v>
      </c>
      <c r="S100" s="25">
        <v>0</v>
      </c>
      <c r="T100" s="25">
        <v>2743600</v>
      </c>
      <c r="U100" s="25">
        <v>0</v>
      </c>
      <c r="V100" s="25" t="s">
        <v>1506</v>
      </c>
      <c r="W100" s="25" t="s">
        <v>55</v>
      </c>
      <c r="X100" s="25" t="s">
        <v>55</v>
      </c>
      <c r="Y100" s="25" t="s">
        <v>55</v>
      </c>
      <c r="Z100" s="25" t="s">
        <v>55</v>
      </c>
      <c r="AA100" s="25" t="s">
        <v>390</v>
      </c>
      <c r="AB100" s="25" t="s">
        <v>55</v>
      </c>
      <c r="AC100" s="25" t="s">
        <v>55</v>
      </c>
      <c r="AD100" s="25" t="s">
        <v>55</v>
      </c>
      <c r="AE100" s="25" t="s">
        <v>55</v>
      </c>
      <c r="AF100" s="25" t="s">
        <v>55</v>
      </c>
      <c r="AG100" s="25" t="s">
        <v>55</v>
      </c>
      <c r="AH100" s="25" t="s">
        <v>60</v>
      </c>
      <c r="AI100" s="25">
        <v>2743600</v>
      </c>
      <c r="AJ100" s="25">
        <v>0</v>
      </c>
      <c r="AK100" s="25">
        <v>0</v>
      </c>
      <c r="AL100" s="25">
        <v>2743600</v>
      </c>
      <c r="AM100" s="25">
        <v>2743600</v>
      </c>
      <c r="AN100" s="25" t="s">
        <v>775</v>
      </c>
      <c r="AO100" s="25" t="s">
        <v>62</v>
      </c>
      <c r="AP100" s="25" t="s">
        <v>55</v>
      </c>
      <c r="AQ100" s="25" t="s">
        <v>125</v>
      </c>
      <c r="AR100" s="25" t="s">
        <v>64</v>
      </c>
      <c r="AS100" s="25" t="s">
        <v>65</v>
      </c>
      <c r="AT100" s="25">
        <v>1.1222085063404781</v>
      </c>
      <c r="AU100" s="25">
        <v>2743600</v>
      </c>
      <c r="AV100" s="25">
        <v>2743600</v>
      </c>
      <c r="AW100" s="25">
        <v>0</v>
      </c>
      <c r="AX100" s="25">
        <v>0</v>
      </c>
      <c r="AY100" s="25">
        <v>0</v>
      </c>
      <c r="AZ100" s="25">
        <v>2743600</v>
      </c>
      <c r="BA100" s="25">
        <v>0</v>
      </c>
      <c r="BB100" s="25">
        <v>2743600</v>
      </c>
      <c r="BC100" s="25">
        <v>0</v>
      </c>
      <c r="BD100" s="25">
        <v>0</v>
      </c>
      <c r="BE100" s="25" t="s">
        <v>232</v>
      </c>
      <c r="BF100" s="25" t="s">
        <v>213</v>
      </c>
      <c r="BG100" s="26" t="s">
        <v>55</v>
      </c>
      <c r="BH100" s="26" t="s">
        <v>55</v>
      </c>
      <c r="BI100" s="26" t="s">
        <v>55</v>
      </c>
      <c r="BJ100" s="26" t="s">
        <v>55</v>
      </c>
      <c r="BK100" s="26">
        <v>43672</v>
      </c>
      <c r="BL100" s="26" t="s">
        <v>55</v>
      </c>
      <c r="BM100" s="26" t="s">
        <v>55</v>
      </c>
      <c r="BN100" s="26" t="s">
        <v>55</v>
      </c>
      <c r="BO100" s="26" t="s">
        <v>55</v>
      </c>
      <c r="BP100" s="26">
        <v>43693</v>
      </c>
      <c r="BQ100" s="27">
        <v>43318</v>
      </c>
      <c r="BR100" s="28">
        <f t="shared" si="1"/>
        <v>12.5</v>
      </c>
      <c r="BS100" s="21" t="s">
        <v>1587</v>
      </c>
      <c r="BT100" s="25" t="str">
        <f>INDEX(Countries[Country Name],MATCH(FR_tracker_table[[#This Row],[Country ID]],Countries[Country ID],0))</f>
        <v>Honduras</v>
      </c>
      <c r="BU100" s="25" t="str">
        <f>INDEX(Countries[Global Fund Region],MATCH(FR_tracker_table[[#This Row],[Country ID]],Countries[Country ID],0))</f>
        <v>LAC</v>
      </c>
      <c r="BV100" s="25" t="str">
        <f>INDEX(Countries[Portfolio Categorisation],MATCH(FR_tracker_table[[#This Row],[Country ID]],Countries[Country ID],0))</f>
        <v>Focused</v>
      </c>
      <c r="BW10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01" spans="1:75" ht="15" customHeight="1" x14ac:dyDescent="0.25">
      <c r="A101" s="25" t="s">
        <v>777</v>
      </c>
      <c r="B101" s="25" t="s">
        <v>778</v>
      </c>
      <c r="C101" s="25" t="s">
        <v>779</v>
      </c>
      <c r="D101" s="25" t="s">
        <v>55</v>
      </c>
      <c r="E101" s="25" t="s">
        <v>55</v>
      </c>
      <c r="F101" s="25" t="s">
        <v>780</v>
      </c>
      <c r="G101" s="25" t="s">
        <v>407</v>
      </c>
      <c r="H101" s="25" t="s">
        <v>75</v>
      </c>
      <c r="I101" s="25" t="s">
        <v>57</v>
      </c>
      <c r="J101" s="25" t="s">
        <v>385</v>
      </c>
      <c r="K101" s="25" t="s">
        <v>58</v>
      </c>
      <c r="L101" s="25" t="s">
        <v>399</v>
      </c>
      <c r="M101" s="25" t="s">
        <v>633</v>
      </c>
      <c r="N101" s="25" t="s">
        <v>453</v>
      </c>
      <c r="O101" s="25" t="s">
        <v>59</v>
      </c>
      <c r="P101" s="27">
        <v>42813</v>
      </c>
      <c r="Q101" s="25">
        <v>0</v>
      </c>
      <c r="R101" s="25">
        <v>0</v>
      </c>
      <c r="S101" s="25">
        <v>0</v>
      </c>
      <c r="T101" s="25">
        <v>84112929</v>
      </c>
      <c r="U101" s="25">
        <v>0</v>
      </c>
      <c r="V101" s="25" t="s">
        <v>604</v>
      </c>
      <c r="W101" s="25" t="s">
        <v>55</v>
      </c>
      <c r="X101" s="25" t="s">
        <v>55</v>
      </c>
      <c r="Y101" s="25" t="s">
        <v>55</v>
      </c>
      <c r="Z101" s="25" t="s">
        <v>55</v>
      </c>
      <c r="AA101" s="25" t="s">
        <v>390</v>
      </c>
      <c r="AB101" s="25" t="s">
        <v>55</v>
      </c>
      <c r="AC101" s="25" t="s">
        <v>55</v>
      </c>
      <c r="AD101" s="25" t="s">
        <v>391</v>
      </c>
      <c r="AE101" s="25" t="s">
        <v>437</v>
      </c>
      <c r="AF101" s="25" t="s">
        <v>93</v>
      </c>
      <c r="AG101" s="25" t="s">
        <v>391</v>
      </c>
      <c r="AH101" s="25" t="s">
        <v>60</v>
      </c>
      <c r="AI101" s="25">
        <v>84112929</v>
      </c>
      <c r="AJ101" s="25">
        <v>0</v>
      </c>
      <c r="AK101" s="25">
        <v>0</v>
      </c>
      <c r="AL101" s="25">
        <v>84112929</v>
      </c>
      <c r="AM101" s="25">
        <v>84112929</v>
      </c>
      <c r="AN101" s="25" t="s">
        <v>781</v>
      </c>
      <c r="AO101" s="25" t="s">
        <v>62</v>
      </c>
      <c r="AP101" s="25" t="s">
        <v>55</v>
      </c>
      <c r="AQ101" s="25" t="s">
        <v>124</v>
      </c>
      <c r="AR101" s="25" t="s">
        <v>64</v>
      </c>
      <c r="AS101" s="25" t="s">
        <v>65</v>
      </c>
      <c r="AT101" s="25">
        <v>1.1222085063404781</v>
      </c>
      <c r="AU101" s="25">
        <v>84112929</v>
      </c>
      <c r="AV101" s="25">
        <v>84112929</v>
      </c>
      <c r="AW101" s="25">
        <v>0</v>
      </c>
      <c r="AX101" s="25">
        <v>0</v>
      </c>
      <c r="AY101" s="25">
        <v>0</v>
      </c>
      <c r="AZ101" s="25">
        <v>84112929</v>
      </c>
      <c r="BA101" s="25">
        <v>0</v>
      </c>
      <c r="BB101" s="25">
        <v>84112929</v>
      </c>
      <c r="BC101" s="25">
        <v>0</v>
      </c>
      <c r="BD101" s="25">
        <v>0</v>
      </c>
      <c r="BE101" s="25" t="s">
        <v>232</v>
      </c>
      <c r="BF101" s="25" t="s">
        <v>208</v>
      </c>
      <c r="BG101" s="26">
        <v>43039</v>
      </c>
      <c r="BH101" s="26" t="s">
        <v>55</v>
      </c>
      <c r="BI101" s="26" t="s">
        <v>55</v>
      </c>
      <c r="BJ101" s="26" t="s">
        <v>55</v>
      </c>
      <c r="BK101" s="26">
        <v>43039</v>
      </c>
      <c r="BL101" s="26">
        <v>43070</v>
      </c>
      <c r="BM101" s="26" t="s">
        <v>55</v>
      </c>
      <c r="BN101" s="26" t="s">
        <v>55</v>
      </c>
      <c r="BO101" s="26" t="s">
        <v>55</v>
      </c>
      <c r="BP101" s="26">
        <v>43070</v>
      </c>
      <c r="BQ101" s="27">
        <v>42814</v>
      </c>
      <c r="BR101" s="28">
        <f t="shared" si="1"/>
        <v>8.5333333333333332</v>
      </c>
      <c r="BS101" s="21" t="s">
        <v>1582</v>
      </c>
      <c r="BT101" s="25" t="str">
        <f>INDEX(Countries[Country Name],MATCH(FR_tracker_table[[#This Row],[Country ID]],Countries[Country ID],0))</f>
        <v>Haiti</v>
      </c>
      <c r="BU101" s="25" t="str">
        <f>INDEX(Countries[Global Fund Region],MATCH(FR_tracker_table[[#This Row],[Country ID]],Countries[Country ID],0))</f>
        <v>LAC</v>
      </c>
      <c r="BV101" s="25" t="str">
        <f>INDEX(Countries[Portfolio Categorisation],MATCH(FR_tracker_table[[#This Row],[Country ID]],Countries[Country ID],0))</f>
        <v>Core</v>
      </c>
      <c r="BW10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02" spans="1:75" ht="15" customHeight="1" x14ac:dyDescent="0.25">
      <c r="A102" s="25" t="s">
        <v>782</v>
      </c>
      <c r="B102" s="25" t="s">
        <v>783</v>
      </c>
      <c r="C102" s="25" t="s">
        <v>55</v>
      </c>
      <c r="D102" s="25" t="s">
        <v>55</v>
      </c>
      <c r="E102" s="25" t="s">
        <v>55</v>
      </c>
      <c r="F102" s="25" t="s">
        <v>784</v>
      </c>
      <c r="G102" s="25" t="s">
        <v>70</v>
      </c>
      <c r="H102" s="25" t="s">
        <v>70</v>
      </c>
      <c r="I102" s="25" t="s">
        <v>57</v>
      </c>
      <c r="J102" s="25" t="s">
        <v>385</v>
      </c>
      <c r="K102" s="25" t="s">
        <v>58</v>
      </c>
      <c r="L102" s="25" t="s">
        <v>399</v>
      </c>
      <c r="M102" s="25" t="s">
        <v>633</v>
      </c>
      <c r="N102" s="25" t="s">
        <v>453</v>
      </c>
      <c r="O102" s="25" t="s">
        <v>59</v>
      </c>
      <c r="P102" s="27">
        <v>42813</v>
      </c>
      <c r="Q102" s="25">
        <v>0</v>
      </c>
      <c r="R102" s="25">
        <v>0</v>
      </c>
      <c r="S102" s="25">
        <v>0</v>
      </c>
      <c r="T102" s="25">
        <v>21600000</v>
      </c>
      <c r="U102" s="25">
        <v>0</v>
      </c>
      <c r="V102" s="25" t="s">
        <v>604</v>
      </c>
      <c r="W102" s="25" t="s">
        <v>55</v>
      </c>
      <c r="X102" s="25" t="s">
        <v>55</v>
      </c>
      <c r="Y102" s="25" t="s">
        <v>55</v>
      </c>
      <c r="Z102" s="25" t="s">
        <v>55</v>
      </c>
      <c r="AA102" s="25" t="s">
        <v>390</v>
      </c>
      <c r="AB102" s="25" t="s">
        <v>55</v>
      </c>
      <c r="AC102" s="25" t="s">
        <v>55</v>
      </c>
      <c r="AD102" s="25" t="s">
        <v>391</v>
      </c>
      <c r="AE102" s="25" t="s">
        <v>437</v>
      </c>
      <c r="AF102" s="25" t="s">
        <v>93</v>
      </c>
      <c r="AG102" s="25" t="s">
        <v>391</v>
      </c>
      <c r="AH102" s="25" t="s">
        <v>60</v>
      </c>
      <c r="AI102" s="25">
        <v>21600000</v>
      </c>
      <c r="AJ102" s="25">
        <v>0</v>
      </c>
      <c r="AK102" s="25">
        <v>0</v>
      </c>
      <c r="AL102" s="25">
        <v>21600000</v>
      </c>
      <c r="AM102" s="25">
        <v>21600000</v>
      </c>
      <c r="AN102" s="25" t="s">
        <v>783</v>
      </c>
      <c r="AO102" s="25" t="s">
        <v>62</v>
      </c>
      <c r="AP102" s="25" t="s">
        <v>55</v>
      </c>
      <c r="AQ102" s="25" t="s">
        <v>124</v>
      </c>
      <c r="AR102" s="25" t="s">
        <v>64</v>
      </c>
      <c r="AS102" s="25" t="s">
        <v>65</v>
      </c>
      <c r="AT102" s="25">
        <v>1.1222085063404781</v>
      </c>
      <c r="AU102" s="25">
        <v>21600000</v>
      </c>
      <c r="AV102" s="25">
        <v>21600000</v>
      </c>
      <c r="AW102" s="25">
        <v>0</v>
      </c>
      <c r="AX102" s="25">
        <v>0</v>
      </c>
      <c r="AY102" s="25">
        <v>0</v>
      </c>
      <c r="AZ102" s="25">
        <v>21600000</v>
      </c>
      <c r="BA102" s="25">
        <v>0</v>
      </c>
      <c r="BB102" s="25">
        <v>21600000</v>
      </c>
      <c r="BC102" s="25">
        <v>0</v>
      </c>
      <c r="BD102" s="25">
        <v>0</v>
      </c>
      <c r="BE102" s="25" t="s">
        <v>232</v>
      </c>
      <c r="BF102" s="25" t="s">
        <v>208</v>
      </c>
      <c r="BG102" s="26">
        <v>43039</v>
      </c>
      <c r="BH102" s="26" t="s">
        <v>55</v>
      </c>
      <c r="BI102" s="26" t="s">
        <v>55</v>
      </c>
      <c r="BJ102" s="26" t="s">
        <v>55</v>
      </c>
      <c r="BK102" s="26">
        <v>43039</v>
      </c>
      <c r="BL102" s="26">
        <v>43070</v>
      </c>
      <c r="BM102" s="26" t="s">
        <v>55</v>
      </c>
      <c r="BN102" s="26" t="s">
        <v>55</v>
      </c>
      <c r="BO102" s="26" t="s">
        <v>55</v>
      </c>
      <c r="BP102" s="26">
        <v>43070</v>
      </c>
      <c r="BQ102" s="27">
        <v>42814</v>
      </c>
      <c r="BR102" s="28">
        <f t="shared" si="1"/>
        <v>8.5333333333333332</v>
      </c>
      <c r="BS102" s="21" t="s">
        <v>1582</v>
      </c>
      <c r="BT102" s="25" t="str">
        <f>INDEX(Countries[Country Name],MATCH(FR_tracker_table[[#This Row],[Country ID]],Countries[Country ID],0))</f>
        <v>Haiti</v>
      </c>
      <c r="BU102" s="25" t="str">
        <f>INDEX(Countries[Global Fund Region],MATCH(FR_tracker_table[[#This Row],[Country ID]],Countries[Country ID],0))</f>
        <v>LAC</v>
      </c>
      <c r="BV102" s="25" t="str">
        <f>INDEX(Countries[Portfolio Categorisation],MATCH(FR_tracker_table[[#This Row],[Country ID]],Countries[Country ID],0))</f>
        <v>Core</v>
      </c>
      <c r="BW10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03" spans="1:75" ht="15" customHeight="1" x14ac:dyDescent="0.25">
      <c r="A103" s="25" t="s">
        <v>785</v>
      </c>
      <c r="B103" s="25" t="s">
        <v>786</v>
      </c>
      <c r="C103" s="25" t="s">
        <v>787</v>
      </c>
      <c r="D103" s="25" t="s">
        <v>55</v>
      </c>
      <c r="E103" s="25" t="s">
        <v>55</v>
      </c>
      <c r="F103" s="25" t="s">
        <v>788</v>
      </c>
      <c r="G103" s="25" t="s">
        <v>789</v>
      </c>
      <c r="H103" s="25" t="s">
        <v>75</v>
      </c>
      <c r="I103" s="25" t="s">
        <v>83</v>
      </c>
      <c r="J103" s="25" t="s">
        <v>385</v>
      </c>
      <c r="K103" s="25" t="s">
        <v>58</v>
      </c>
      <c r="L103" s="25" t="s">
        <v>498</v>
      </c>
      <c r="M103" s="25" t="s">
        <v>499</v>
      </c>
      <c r="N103" s="25" t="s">
        <v>388</v>
      </c>
      <c r="O103" s="25" t="s">
        <v>69</v>
      </c>
      <c r="P103" s="27">
        <v>42879</v>
      </c>
      <c r="Q103" s="25">
        <v>65789796.29335621</v>
      </c>
      <c r="R103" s="25">
        <v>61912248.149190381</v>
      </c>
      <c r="S103" s="25">
        <v>66638282.072395042</v>
      </c>
      <c r="T103" s="25">
        <v>194340326</v>
      </c>
      <c r="U103" s="25">
        <v>0</v>
      </c>
      <c r="V103" s="25" t="s">
        <v>409</v>
      </c>
      <c r="W103" s="25" t="s">
        <v>790</v>
      </c>
      <c r="X103" s="25" t="s">
        <v>791</v>
      </c>
      <c r="Y103" s="25" t="s">
        <v>792</v>
      </c>
      <c r="Z103" s="25" t="s">
        <v>793</v>
      </c>
      <c r="AA103" s="25" t="s">
        <v>422</v>
      </c>
      <c r="AB103" s="25" t="s">
        <v>55</v>
      </c>
      <c r="AC103" s="25" t="s">
        <v>55</v>
      </c>
      <c r="AD103" s="25" t="s">
        <v>55</v>
      </c>
      <c r="AE103" s="25" t="s">
        <v>55</v>
      </c>
      <c r="AF103" s="25" t="s">
        <v>55</v>
      </c>
      <c r="AG103" s="25" t="s">
        <v>55</v>
      </c>
      <c r="AH103" s="25" t="s">
        <v>60</v>
      </c>
      <c r="AI103" s="25">
        <v>194340326</v>
      </c>
      <c r="AJ103" s="25">
        <v>0</v>
      </c>
      <c r="AK103" s="25">
        <v>30592320</v>
      </c>
      <c r="AL103" s="25">
        <v>194351099</v>
      </c>
      <c r="AM103" s="25">
        <v>194351099</v>
      </c>
      <c r="AN103" s="25" t="s">
        <v>794</v>
      </c>
      <c r="AO103" s="25" t="s">
        <v>62</v>
      </c>
      <c r="AP103" s="25" t="s">
        <v>55</v>
      </c>
      <c r="AQ103" s="25" t="s">
        <v>128</v>
      </c>
      <c r="AR103" s="25" t="s">
        <v>64</v>
      </c>
      <c r="AS103" s="25" t="s">
        <v>65</v>
      </c>
      <c r="AT103" s="25">
        <v>1.1222085063404781</v>
      </c>
      <c r="AU103" s="25">
        <v>194351099</v>
      </c>
      <c r="AV103" s="25">
        <v>194351099</v>
      </c>
      <c r="AW103" s="25">
        <v>65789796.29335621</v>
      </c>
      <c r="AX103" s="25">
        <v>61912248.149190381</v>
      </c>
      <c r="AY103" s="25">
        <v>66638282.072395042</v>
      </c>
      <c r="AZ103" s="25">
        <v>194340326</v>
      </c>
      <c r="BA103" s="25">
        <v>0</v>
      </c>
      <c r="BB103" s="25">
        <v>194340326</v>
      </c>
      <c r="BC103" s="25">
        <v>0</v>
      </c>
      <c r="BD103" s="25">
        <v>30592320</v>
      </c>
      <c r="BE103" s="25" t="s">
        <v>227</v>
      </c>
      <c r="BF103" s="25" t="s">
        <v>228</v>
      </c>
      <c r="BG103" s="26">
        <v>43060</v>
      </c>
      <c r="BH103" s="26" t="s">
        <v>55</v>
      </c>
      <c r="BI103" s="26" t="s">
        <v>55</v>
      </c>
      <c r="BJ103" s="26" t="s">
        <v>55</v>
      </c>
      <c r="BK103" s="26">
        <v>43060</v>
      </c>
      <c r="BL103" s="26">
        <v>43082</v>
      </c>
      <c r="BM103" s="26" t="s">
        <v>55</v>
      </c>
      <c r="BN103" s="26" t="s">
        <v>55</v>
      </c>
      <c r="BO103" s="26" t="s">
        <v>55</v>
      </c>
      <c r="BP103" s="26">
        <v>43082</v>
      </c>
      <c r="BQ103" s="27">
        <v>42878</v>
      </c>
      <c r="BR103" s="28">
        <f t="shared" si="1"/>
        <v>6.8</v>
      </c>
      <c r="BS103" s="21" t="s">
        <v>1583</v>
      </c>
      <c r="BT103" s="25" t="str">
        <f>INDEX(Countries[Country Name],MATCH(FR_tracker_table[[#This Row],[Country ID]],Countries[Country ID],0))</f>
        <v>Indonesia</v>
      </c>
      <c r="BU103" s="25" t="str">
        <f>INDEX(Countries[Global Fund Region],MATCH(FR_tracker_table[[#This Row],[Country ID]],Countries[Country ID],0))</f>
        <v>HI Asia</v>
      </c>
      <c r="BV103" s="25" t="str">
        <f>INDEX(Countries[Portfolio Categorisation],MATCH(FR_tracker_table[[#This Row],[Country ID]],Countries[Country ID],0))</f>
        <v>High Impact</v>
      </c>
      <c r="BW10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04" spans="1:75" ht="15" customHeight="1" x14ac:dyDescent="0.25">
      <c r="A104" s="25" t="s">
        <v>795</v>
      </c>
      <c r="B104" s="25" t="s">
        <v>796</v>
      </c>
      <c r="C104" s="25" t="s">
        <v>55</v>
      </c>
      <c r="D104" s="25" t="s">
        <v>55</v>
      </c>
      <c r="E104" s="25" t="s">
        <v>55</v>
      </c>
      <c r="F104" s="25" t="s">
        <v>797</v>
      </c>
      <c r="G104" s="25" t="s">
        <v>70</v>
      </c>
      <c r="H104" s="25" t="s">
        <v>70</v>
      </c>
      <c r="I104" s="25" t="s">
        <v>57</v>
      </c>
      <c r="J104" s="25" t="s">
        <v>385</v>
      </c>
      <c r="K104" s="25" t="s">
        <v>58</v>
      </c>
      <c r="L104" s="25" t="s">
        <v>498</v>
      </c>
      <c r="M104" s="25" t="s">
        <v>499</v>
      </c>
      <c r="N104" s="25" t="s">
        <v>388</v>
      </c>
      <c r="O104" s="25" t="s">
        <v>59</v>
      </c>
      <c r="P104" s="27">
        <v>42814</v>
      </c>
      <c r="Q104" s="25">
        <v>0</v>
      </c>
      <c r="R104" s="25">
        <v>0</v>
      </c>
      <c r="S104" s="25">
        <v>0</v>
      </c>
      <c r="T104" s="25">
        <v>53644906</v>
      </c>
      <c r="U104" s="25">
        <v>0</v>
      </c>
      <c r="V104" s="25" t="s">
        <v>798</v>
      </c>
      <c r="W104" s="25" t="s">
        <v>799</v>
      </c>
      <c r="X104" s="25" t="s">
        <v>55</v>
      </c>
      <c r="Y104" s="25" t="s">
        <v>55</v>
      </c>
      <c r="Z104" s="25" t="s">
        <v>55</v>
      </c>
      <c r="AA104" s="25" t="s">
        <v>390</v>
      </c>
      <c r="AB104" s="25" t="s">
        <v>391</v>
      </c>
      <c r="AC104" s="25" t="s">
        <v>391</v>
      </c>
      <c r="AD104" s="25" t="s">
        <v>391</v>
      </c>
      <c r="AE104" s="25" t="s">
        <v>402</v>
      </c>
      <c r="AF104" s="25" t="s">
        <v>391</v>
      </c>
      <c r="AG104" s="25" t="s">
        <v>391</v>
      </c>
      <c r="AH104" s="25" t="s">
        <v>60</v>
      </c>
      <c r="AI104" s="25">
        <v>53644906</v>
      </c>
      <c r="AJ104" s="25">
        <v>0</v>
      </c>
      <c r="AK104" s="25">
        <v>8199420</v>
      </c>
      <c r="AL104" s="25">
        <v>53644906</v>
      </c>
      <c r="AM104" s="25">
        <v>53644906</v>
      </c>
      <c r="AN104" s="25" t="s">
        <v>796</v>
      </c>
      <c r="AO104" s="25" t="s">
        <v>62</v>
      </c>
      <c r="AP104" s="25" t="s">
        <v>55</v>
      </c>
      <c r="AQ104" s="25" t="s">
        <v>128</v>
      </c>
      <c r="AR104" s="25" t="s">
        <v>64</v>
      </c>
      <c r="AS104" s="25" t="s">
        <v>65</v>
      </c>
      <c r="AT104" s="25">
        <v>1.1222085063404781</v>
      </c>
      <c r="AU104" s="25">
        <v>53644906</v>
      </c>
      <c r="AV104" s="25">
        <v>53644906</v>
      </c>
      <c r="AW104" s="25">
        <v>0</v>
      </c>
      <c r="AX104" s="25">
        <v>0</v>
      </c>
      <c r="AY104" s="25">
        <v>0</v>
      </c>
      <c r="AZ104" s="25">
        <v>53644906</v>
      </c>
      <c r="BA104" s="25">
        <v>0</v>
      </c>
      <c r="BB104" s="25">
        <v>53644906</v>
      </c>
      <c r="BC104" s="25">
        <v>0</v>
      </c>
      <c r="BD104" s="25">
        <v>8199420</v>
      </c>
      <c r="BE104" s="25" t="s">
        <v>227</v>
      </c>
      <c r="BF104" s="25" t="s">
        <v>228</v>
      </c>
      <c r="BG104" s="26">
        <v>43025</v>
      </c>
      <c r="BH104" s="26" t="s">
        <v>55</v>
      </c>
      <c r="BI104" s="26" t="s">
        <v>55</v>
      </c>
      <c r="BJ104" s="26" t="s">
        <v>55</v>
      </c>
      <c r="BK104" s="26">
        <v>43025</v>
      </c>
      <c r="BL104" s="26">
        <v>43056</v>
      </c>
      <c r="BM104" s="26" t="s">
        <v>55</v>
      </c>
      <c r="BN104" s="26" t="s">
        <v>55</v>
      </c>
      <c r="BO104" s="26" t="s">
        <v>55</v>
      </c>
      <c r="BP104" s="26">
        <v>43056</v>
      </c>
      <c r="BQ104" s="27">
        <v>42814</v>
      </c>
      <c r="BR104" s="28">
        <f t="shared" si="1"/>
        <v>8.0666666666666664</v>
      </c>
      <c r="BS104" s="21" t="s">
        <v>1582</v>
      </c>
      <c r="BT104" s="25" t="str">
        <f>INDEX(Countries[Country Name],MATCH(FR_tracker_table[[#This Row],[Country ID]],Countries[Country ID],0))</f>
        <v>Indonesia</v>
      </c>
      <c r="BU104" s="25" t="str">
        <f>INDEX(Countries[Global Fund Region],MATCH(FR_tracker_table[[#This Row],[Country ID]],Countries[Country ID],0))</f>
        <v>HI Asia</v>
      </c>
      <c r="BV104" s="25" t="str">
        <f>INDEX(Countries[Portfolio Categorisation],MATCH(FR_tracker_table[[#This Row],[Country ID]],Countries[Country ID],0))</f>
        <v>High Impact</v>
      </c>
      <c r="BW10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05" spans="1:75" ht="15" customHeight="1" x14ac:dyDescent="0.25">
      <c r="A105" s="25" t="s">
        <v>1455</v>
      </c>
      <c r="B105" s="25" t="s">
        <v>800</v>
      </c>
      <c r="C105" s="25" t="s">
        <v>55</v>
      </c>
      <c r="D105" s="25" t="s">
        <v>55</v>
      </c>
      <c r="E105" s="25" t="s">
        <v>55</v>
      </c>
      <c r="F105" s="25" t="s">
        <v>801</v>
      </c>
      <c r="G105" s="25" t="s">
        <v>56</v>
      </c>
      <c r="H105" s="25" t="s">
        <v>56</v>
      </c>
      <c r="I105" s="25" t="s">
        <v>126</v>
      </c>
      <c r="J105" s="25" t="s">
        <v>385</v>
      </c>
      <c r="K105" s="25" t="s">
        <v>58</v>
      </c>
      <c r="L105" s="25" t="s">
        <v>498</v>
      </c>
      <c r="M105" s="25" t="s">
        <v>499</v>
      </c>
      <c r="N105" s="25" t="s">
        <v>388</v>
      </c>
      <c r="O105" s="25" t="s">
        <v>69</v>
      </c>
      <c r="P105" s="27">
        <v>42878</v>
      </c>
      <c r="Q105" s="25">
        <v>44827271.659122363</v>
      </c>
      <c r="R105" s="25">
        <v>61487301.970771275</v>
      </c>
      <c r="S105" s="25">
        <v>48748926.221342593</v>
      </c>
      <c r="T105" s="25">
        <v>155063499.85123622</v>
      </c>
      <c r="U105" s="25">
        <v>0</v>
      </c>
      <c r="V105" s="25" t="s">
        <v>802</v>
      </c>
      <c r="W105" s="25" t="s">
        <v>803</v>
      </c>
      <c r="X105" s="25" t="s">
        <v>804</v>
      </c>
      <c r="Y105" s="25" t="s">
        <v>805</v>
      </c>
      <c r="Z105" s="25" t="s">
        <v>806</v>
      </c>
      <c r="AA105" s="25" t="s">
        <v>401</v>
      </c>
      <c r="AB105" s="25" t="s">
        <v>391</v>
      </c>
      <c r="AC105" s="25" t="s">
        <v>391</v>
      </c>
      <c r="AD105" s="25" t="s">
        <v>391</v>
      </c>
      <c r="AE105" s="25" t="s">
        <v>402</v>
      </c>
      <c r="AF105" s="25" t="s">
        <v>391</v>
      </c>
      <c r="AG105" s="25" t="s">
        <v>391</v>
      </c>
      <c r="AH105" s="25" t="s">
        <v>60</v>
      </c>
      <c r="AI105" s="25">
        <v>155063500</v>
      </c>
      <c r="AJ105" s="25">
        <v>0</v>
      </c>
      <c r="AK105" s="25">
        <v>13383242</v>
      </c>
      <c r="AL105" s="25">
        <v>155063624</v>
      </c>
      <c r="AM105" s="25">
        <v>155063624</v>
      </c>
      <c r="AN105" s="25" t="s">
        <v>800</v>
      </c>
      <c r="AO105" s="25" t="s">
        <v>62</v>
      </c>
      <c r="AP105" s="25" t="s">
        <v>55</v>
      </c>
      <c r="AQ105" s="25" t="s">
        <v>127</v>
      </c>
      <c r="AR105" s="25" t="s">
        <v>64</v>
      </c>
      <c r="AS105" s="25" t="s">
        <v>65</v>
      </c>
      <c r="AT105" s="25">
        <v>1.1222085063404781</v>
      </c>
      <c r="AU105" s="25">
        <v>155063624</v>
      </c>
      <c r="AV105" s="25">
        <v>155063624</v>
      </c>
      <c r="AW105" s="25">
        <v>44827271.659122363</v>
      </c>
      <c r="AX105" s="25">
        <v>61487301.970771275</v>
      </c>
      <c r="AY105" s="25">
        <v>48748926.221342593</v>
      </c>
      <c r="AZ105" s="25">
        <v>155063499.85123622</v>
      </c>
      <c r="BA105" s="25">
        <v>0</v>
      </c>
      <c r="BB105" s="25">
        <v>155063500</v>
      </c>
      <c r="BC105" s="25">
        <v>0</v>
      </c>
      <c r="BD105" s="25">
        <v>13383242</v>
      </c>
      <c r="BE105" s="25" t="s">
        <v>227</v>
      </c>
      <c r="BF105" s="25" t="s">
        <v>228</v>
      </c>
      <c r="BG105" s="26">
        <v>43060</v>
      </c>
      <c r="BH105" s="26">
        <v>43076</v>
      </c>
      <c r="BI105" s="26" t="s">
        <v>55</v>
      </c>
      <c r="BJ105" s="26" t="s">
        <v>55</v>
      </c>
      <c r="BK105" s="26">
        <v>43060</v>
      </c>
      <c r="BL105" s="26">
        <v>43082</v>
      </c>
      <c r="BM105" s="26">
        <v>43112</v>
      </c>
      <c r="BN105" s="26" t="s">
        <v>55</v>
      </c>
      <c r="BO105" s="26" t="s">
        <v>55</v>
      </c>
      <c r="BP105" s="26">
        <v>43082</v>
      </c>
      <c r="BQ105" s="27">
        <v>42878</v>
      </c>
      <c r="BR105" s="28">
        <f t="shared" si="1"/>
        <v>6.8</v>
      </c>
      <c r="BS105" s="21" t="s">
        <v>1583</v>
      </c>
      <c r="BT105" s="25" t="str">
        <f>INDEX(Countries[Country Name],MATCH(FR_tracker_table[[#This Row],[Country ID]],Countries[Country ID],0))</f>
        <v>India</v>
      </c>
      <c r="BU105" s="25" t="str">
        <f>INDEX(Countries[Global Fund Region],MATCH(FR_tracker_table[[#This Row],[Country ID]],Countries[Country ID],0))</f>
        <v>HI Asia</v>
      </c>
      <c r="BV105" s="25" t="str">
        <f>INDEX(Countries[Portfolio Categorisation],MATCH(FR_tracker_table[[#This Row],[Country ID]],Countries[Country ID],0))</f>
        <v>High Impact</v>
      </c>
      <c r="BW10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06" spans="1:75" ht="15" customHeight="1" x14ac:dyDescent="0.25">
      <c r="A106" s="25" t="s">
        <v>807</v>
      </c>
      <c r="B106" s="25" t="s">
        <v>808</v>
      </c>
      <c r="C106" s="25" t="s">
        <v>55</v>
      </c>
      <c r="D106" s="25" t="s">
        <v>55</v>
      </c>
      <c r="E106" s="25" t="s">
        <v>55</v>
      </c>
      <c r="F106" s="25" t="s">
        <v>809</v>
      </c>
      <c r="G106" s="25" t="s">
        <v>70</v>
      </c>
      <c r="H106" s="25" t="s">
        <v>70</v>
      </c>
      <c r="I106" s="25" t="s">
        <v>83</v>
      </c>
      <c r="J106" s="25" t="s">
        <v>385</v>
      </c>
      <c r="K106" s="25" t="s">
        <v>58</v>
      </c>
      <c r="L106" s="25" t="s">
        <v>498</v>
      </c>
      <c r="M106" s="25" t="s">
        <v>499</v>
      </c>
      <c r="N106" s="25" t="s">
        <v>388</v>
      </c>
      <c r="O106" s="25" t="s">
        <v>69</v>
      </c>
      <c r="P106" s="27">
        <v>42878</v>
      </c>
      <c r="Q106" s="25">
        <v>36836178</v>
      </c>
      <c r="R106" s="25">
        <v>22523943</v>
      </c>
      <c r="S106" s="25">
        <v>5646330</v>
      </c>
      <c r="T106" s="25">
        <v>65006451.512500025</v>
      </c>
      <c r="U106" s="25">
        <v>0</v>
      </c>
      <c r="V106" s="25" t="s">
        <v>810</v>
      </c>
      <c r="W106" s="25" t="s">
        <v>811</v>
      </c>
      <c r="X106" s="25" t="s">
        <v>55</v>
      </c>
      <c r="Y106" s="25" t="s">
        <v>55</v>
      </c>
      <c r="Z106" s="25" t="s">
        <v>55</v>
      </c>
      <c r="AA106" s="25" t="s">
        <v>401</v>
      </c>
      <c r="AB106" s="25" t="s">
        <v>391</v>
      </c>
      <c r="AC106" s="25" t="s">
        <v>391</v>
      </c>
      <c r="AD106" s="25" t="s">
        <v>391</v>
      </c>
      <c r="AE106" s="25" t="s">
        <v>402</v>
      </c>
      <c r="AF106" s="25" t="s">
        <v>391</v>
      </c>
      <c r="AG106" s="25" t="s">
        <v>391</v>
      </c>
      <c r="AH106" s="25" t="s">
        <v>60</v>
      </c>
      <c r="AI106" s="25">
        <v>65006452</v>
      </c>
      <c r="AJ106" s="25">
        <v>0</v>
      </c>
      <c r="AK106" s="25">
        <v>6722890</v>
      </c>
      <c r="AL106" s="25">
        <v>65006452</v>
      </c>
      <c r="AM106" s="25">
        <v>65006452</v>
      </c>
      <c r="AN106" s="25" t="s">
        <v>808</v>
      </c>
      <c r="AO106" s="25" t="s">
        <v>62</v>
      </c>
      <c r="AP106" s="25" t="s">
        <v>55</v>
      </c>
      <c r="AQ106" s="25" t="s">
        <v>127</v>
      </c>
      <c r="AR106" s="25" t="s">
        <v>64</v>
      </c>
      <c r="AS106" s="25" t="s">
        <v>65</v>
      </c>
      <c r="AT106" s="25">
        <v>1.1222085063404781</v>
      </c>
      <c r="AU106" s="25">
        <v>65006452</v>
      </c>
      <c r="AV106" s="25">
        <v>65006452</v>
      </c>
      <c r="AW106" s="25">
        <v>36836178</v>
      </c>
      <c r="AX106" s="25">
        <v>22523943</v>
      </c>
      <c r="AY106" s="25">
        <v>5646330</v>
      </c>
      <c r="AZ106" s="25">
        <v>65006451.512500025</v>
      </c>
      <c r="BA106" s="25">
        <v>0</v>
      </c>
      <c r="BB106" s="25">
        <v>65006452</v>
      </c>
      <c r="BC106" s="25">
        <v>0</v>
      </c>
      <c r="BD106" s="25">
        <v>6722890</v>
      </c>
      <c r="BE106" s="25" t="s">
        <v>227</v>
      </c>
      <c r="BF106" s="25" t="s">
        <v>228</v>
      </c>
      <c r="BG106" s="26">
        <v>43060</v>
      </c>
      <c r="BH106" s="26" t="s">
        <v>55</v>
      </c>
      <c r="BI106" s="26" t="s">
        <v>55</v>
      </c>
      <c r="BJ106" s="26" t="s">
        <v>55</v>
      </c>
      <c r="BK106" s="26">
        <v>43060</v>
      </c>
      <c r="BL106" s="26">
        <v>43082</v>
      </c>
      <c r="BM106" s="26" t="s">
        <v>55</v>
      </c>
      <c r="BN106" s="26" t="s">
        <v>55</v>
      </c>
      <c r="BO106" s="26" t="s">
        <v>55</v>
      </c>
      <c r="BP106" s="26">
        <v>43082</v>
      </c>
      <c r="BQ106" s="27">
        <v>42878</v>
      </c>
      <c r="BR106" s="28">
        <f t="shared" si="1"/>
        <v>6.8</v>
      </c>
      <c r="BS106" s="21" t="s">
        <v>1583</v>
      </c>
      <c r="BT106" s="25" t="str">
        <f>INDEX(Countries[Country Name],MATCH(FR_tracker_table[[#This Row],[Country ID]],Countries[Country ID],0))</f>
        <v>India</v>
      </c>
      <c r="BU106" s="25" t="str">
        <f>INDEX(Countries[Global Fund Region],MATCH(FR_tracker_table[[#This Row],[Country ID]],Countries[Country ID],0))</f>
        <v>HI Asia</v>
      </c>
      <c r="BV106" s="25" t="str">
        <f>INDEX(Countries[Portfolio Categorisation],MATCH(FR_tracker_table[[#This Row],[Country ID]],Countries[Country ID],0))</f>
        <v>High Impact</v>
      </c>
      <c r="BW10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07" spans="1:75" ht="15" customHeight="1" x14ac:dyDescent="0.25">
      <c r="A107" s="25" t="s">
        <v>1456</v>
      </c>
      <c r="B107" s="25" t="s">
        <v>812</v>
      </c>
      <c r="C107" s="25" t="s">
        <v>55</v>
      </c>
      <c r="D107" s="25" t="s">
        <v>55</v>
      </c>
      <c r="E107" s="25" t="s">
        <v>55</v>
      </c>
      <c r="F107" s="25" t="s">
        <v>813</v>
      </c>
      <c r="G107" s="25" t="s">
        <v>67</v>
      </c>
      <c r="H107" s="25" t="s">
        <v>67</v>
      </c>
      <c r="I107" s="25" t="s">
        <v>126</v>
      </c>
      <c r="J107" s="25" t="s">
        <v>385</v>
      </c>
      <c r="K107" s="25" t="s">
        <v>58</v>
      </c>
      <c r="L107" s="25" t="s">
        <v>498</v>
      </c>
      <c r="M107" s="25" t="s">
        <v>499</v>
      </c>
      <c r="N107" s="25" t="s">
        <v>388</v>
      </c>
      <c r="O107" s="25" t="s">
        <v>69</v>
      </c>
      <c r="P107" s="27">
        <v>42878</v>
      </c>
      <c r="Q107" s="25">
        <v>103338783.45787288</v>
      </c>
      <c r="R107" s="25">
        <v>94924405.028274044</v>
      </c>
      <c r="S107" s="25">
        <v>81666735.909528837</v>
      </c>
      <c r="T107" s="25">
        <v>279929924.39567578</v>
      </c>
      <c r="U107" s="25">
        <v>0</v>
      </c>
      <c r="V107" s="25" t="s">
        <v>814</v>
      </c>
      <c r="W107" s="25" t="s">
        <v>815</v>
      </c>
      <c r="X107" s="25" t="s">
        <v>816</v>
      </c>
      <c r="Y107" s="25" t="s">
        <v>817</v>
      </c>
      <c r="Z107" s="25" t="s">
        <v>55</v>
      </c>
      <c r="AA107" s="25" t="s">
        <v>401</v>
      </c>
      <c r="AB107" s="25" t="s">
        <v>391</v>
      </c>
      <c r="AC107" s="25" t="s">
        <v>391</v>
      </c>
      <c r="AD107" s="25" t="s">
        <v>391</v>
      </c>
      <c r="AE107" s="25" t="s">
        <v>402</v>
      </c>
      <c r="AF107" s="25" t="s">
        <v>391</v>
      </c>
      <c r="AG107" s="25" t="s">
        <v>391</v>
      </c>
      <c r="AH107" s="25" t="s">
        <v>60</v>
      </c>
      <c r="AI107" s="25">
        <v>279929924.39567602</v>
      </c>
      <c r="AJ107" s="25">
        <v>0</v>
      </c>
      <c r="AK107" s="25">
        <v>42420841</v>
      </c>
      <c r="AL107" s="25">
        <v>279929924</v>
      </c>
      <c r="AM107" s="25">
        <v>279929924</v>
      </c>
      <c r="AN107" s="25" t="s">
        <v>812</v>
      </c>
      <c r="AO107" s="25" t="s">
        <v>62</v>
      </c>
      <c r="AP107" s="25" t="s">
        <v>55</v>
      </c>
      <c r="AQ107" s="25" t="s">
        <v>127</v>
      </c>
      <c r="AR107" s="25" t="s">
        <v>64</v>
      </c>
      <c r="AS107" s="25" t="s">
        <v>65</v>
      </c>
      <c r="AT107" s="25">
        <v>1.1222085063404781</v>
      </c>
      <c r="AU107" s="25">
        <v>279929924</v>
      </c>
      <c r="AV107" s="25">
        <v>279929924</v>
      </c>
      <c r="AW107" s="25">
        <v>103338783.45787288</v>
      </c>
      <c r="AX107" s="25">
        <v>94924405.028274044</v>
      </c>
      <c r="AY107" s="25">
        <v>81666735.909528837</v>
      </c>
      <c r="AZ107" s="25">
        <v>279929924.39567578</v>
      </c>
      <c r="BA107" s="25">
        <v>0</v>
      </c>
      <c r="BB107" s="25">
        <v>279929924.39567602</v>
      </c>
      <c r="BC107" s="25">
        <v>0</v>
      </c>
      <c r="BD107" s="25">
        <v>42420841</v>
      </c>
      <c r="BE107" s="25" t="s">
        <v>227</v>
      </c>
      <c r="BF107" s="25" t="s">
        <v>228</v>
      </c>
      <c r="BG107" s="26">
        <v>43076</v>
      </c>
      <c r="BH107" s="26" t="s">
        <v>55</v>
      </c>
      <c r="BI107" s="26" t="s">
        <v>55</v>
      </c>
      <c r="BJ107" s="26" t="s">
        <v>55</v>
      </c>
      <c r="BK107" s="26">
        <v>43076</v>
      </c>
      <c r="BL107" s="26">
        <v>43112</v>
      </c>
      <c r="BM107" s="26" t="s">
        <v>55</v>
      </c>
      <c r="BN107" s="26" t="s">
        <v>55</v>
      </c>
      <c r="BO107" s="26" t="s">
        <v>55</v>
      </c>
      <c r="BP107" s="26">
        <v>43112</v>
      </c>
      <c r="BQ107" s="27">
        <v>42878</v>
      </c>
      <c r="BR107" s="28">
        <f t="shared" si="1"/>
        <v>7.8</v>
      </c>
      <c r="BS107" s="21" t="s">
        <v>1583</v>
      </c>
      <c r="BT107" s="25" t="str">
        <f>INDEX(Countries[Country Name],MATCH(FR_tracker_table[[#This Row],[Country ID]],Countries[Country ID],0))</f>
        <v>India</v>
      </c>
      <c r="BU107" s="25" t="str">
        <f>INDEX(Countries[Global Fund Region],MATCH(FR_tracker_table[[#This Row],[Country ID]],Countries[Country ID],0))</f>
        <v>HI Asia</v>
      </c>
      <c r="BV107" s="25" t="str">
        <f>INDEX(Countries[Portfolio Categorisation],MATCH(FR_tracker_table[[#This Row],[Country ID]],Countries[Country ID],0))</f>
        <v>High Impact</v>
      </c>
      <c r="BW10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08" spans="1:75" ht="15" customHeight="1" x14ac:dyDescent="0.25">
      <c r="A108" s="25" t="s">
        <v>818</v>
      </c>
      <c r="B108" s="25" t="s">
        <v>819</v>
      </c>
      <c r="C108" s="25" t="s">
        <v>55</v>
      </c>
      <c r="D108" s="25" t="s">
        <v>55</v>
      </c>
      <c r="E108" s="25" t="s">
        <v>55</v>
      </c>
      <c r="F108" s="25" t="s">
        <v>820</v>
      </c>
      <c r="G108" s="25" t="s">
        <v>56</v>
      </c>
      <c r="H108" s="25" t="s">
        <v>56</v>
      </c>
      <c r="I108" s="25" t="s">
        <v>57</v>
      </c>
      <c r="J108" s="25" t="s">
        <v>385</v>
      </c>
      <c r="K108" s="25" t="s">
        <v>58</v>
      </c>
      <c r="L108" s="25" t="s">
        <v>386</v>
      </c>
      <c r="M108" s="25" t="s">
        <v>387</v>
      </c>
      <c r="N108" s="25" t="s">
        <v>388</v>
      </c>
      <c r="O108" s="25" t="s">
        <v>59</v>
      </c>
      <c r="P108" s="27">
        <v>42814</v>
      </c>
      <c r="Q108" s="25">
        <v>0</v>
      </c>
      <c r="R108" s="25">
        <v>0</v>
      </c>
      <c r="S108" s="25">
        <v>0</v>
      </c>
      <c r="T108" s="25">
        <v>10687693</v>
      </c>
      <c r="U108" s="25">
        <v>0</v>
      </c>
      <c r="V108" s="25" t="s">
        <v>389</v>
      </c>
      <c r="W108" s="25" t="s">
        <v>55</v>
      </c>
      <c r="X108" s="25" t="s">
        <v>55</v>
      </c>
      <c r="Y108" s="25" t="s">
        <v>55</v>
      </c>
      <c r="Z108" s="25" t="s">
        <v>55</v>
      </c>
      <c r="AA108" s="25" t="s">
        <v>390</v>
      </c>
      <c r="AB108" s="25" t="s">
        <v>55</v>
      </c>
      <c r="AC108" s="25" t="s">
        <v>55</v>
      </c>
      <c r="AD108" s="25" t="s">
        <v>391</v>
      </c>
      <c r="AE108" s="25" t="s">
        <v>395</v>
      </c>
      <c r="AF108" s="25" t="s">
        <v>391</v>
      </c>
      <c r="AG108" s="25" t="s">
        <v>391</v>
      </c>
      <c r="AH108" s="25" t="s">
        <v>60</v>
      </c>
      <c r="AI108" s="25">
        <v>10687693</v>
      </c>
      <c r="AJ108" s="25">
        <v>0</v>
      </c>
      <c r="AK108" s="25">
        <v>0</v>
      </c>
      <c r="AL108" s="25">
        <v>10687693</v>
      </c>
      <c r="AM108" s="25">
        <v>10687693</v>
      </c>
      <c r="AN108" s="25" t="s">
        <v>819</v>
      </c>
      <c r="AO108" s="25" t="s">
        <v>62</v>
      </c>
      <c r="AP108" s="25" t="s">
        <v>55</v>
      </c>
      <c r="AQ108" s="25" t="s">
        <v>129</v>
      </c>
      <c r="AR108" s="25" t="s">
        <v>64</v>
      </c>
      <c r="AS108" s="25" t="s">
        <v>65</v>
      </c>
      <c r="AT108" s="25">
        <v>1.1222085063404781</v>
      </c>
      <c r="AU108" s="25">
        <v>10687693</v>
      </c>
      <c r="AV108" s="25">
        <v>10687693</v>
      </c>
      <c r="AW108" s="25">
        <v>0</v>
      </c>
      <c r="AX108" s="25">
        <v>0</v>
      </c>
      <c r="AY108" s="25">
        <v>0</v>
      </c>
      <c r="AZ108" s="25">
        <v>10687693</v>
      </c>
      <c r="BA108" s="25">
        <v>0</v>
      </c>
      <c r="BB108" s="25">
        <v>10687693</v>
      </c>
      <c r="BC108" s="25">
        <v>0</v>
      </c>
      <c r="BD108" s="25">
        <v>0</v>
      </c>
      <c r="BE108" s="25" t="s">
        <v>207</v>
      </c>
      <c r="BF108" s="25" t="s">
        <v>213</v>
      </c>
      <c r="BG108" s="26">
        <v>43025</v>
      </c>
      <c r="BH108" s="26" t="s">
        <v>55</v>
      </c>
      <c r="BI108" s="26" t="s">
        <v>55</v>
      </c>
      <c r="BJ108" s="26" t="s">
        <v>55</v>
      </c>
      <c r="BK108" s="26">
        <v>43025</v>
      </c>
      <c r="BL108" s="26">
        <v>43056</v>
      </c>
      <c r="BM108" s="26" t="s">
        <v>55</v>
      </c>
      <c r="BN108" s="26" t="s">
        <v>55</v>
      </c>
      <c r="BO108" s="26" t="s">
        <v>55</v>
      </c>
      <c r="BP108" s="26">
        <v>43056</v>
      </c>
      <c r="BQ108" s="27">
        <v>42814</v>
      </c>
      <c r="BR108" s="28">
        <f t="shared" si="1"/>
        <v>8.0666666666666664</v>
      </c>
      <c r="BS108" s="21" t="s">
        <v>1582</v>
      </c>
      <c r="BT108" s="25" t="str">
        <f>INDEX(Countries[Country Name],MATCH(FR_tracker_table[[#This Row],[Country ID]],Countries[Country ID],0))</f>
        <v>Iran (Islamic Republic)</v>
      </c>
      <c r="BU108" s="25" t="str">
        <f>INDEX(Countries[Global Fund Region],MATCH(FR_tracker_table[[#This Row],[Country ID]],Countries[Country ID],0))</f>
        <v>SE Asia</v>
      </c>
      <c r="BV108" s="25" t="str">
        <f>INDEX(Countries[Portfolio Categorisation],MATCH(FR_tracker_table[[#This Row],[Country ID]],Countries[Country ID],0))</f>
        <v>Focused</v>
      </c>
      <c r="BW10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09" spans="1:75" ht="15" customHeight="1" x14ac:dyDescent="0.25">
      <c r="A109" s="25" t="s">
        <v>821</v>
      </c>
      <c r="B109" s="25" t="s">
        <v>822</v>
      </c>
      <c r="C109" s="25" t="s">
        <v>55</v>
      </c>
      <c r="D109" s="25" t="s">
        <v>55</v>
      </c>
      <c r="E109" s="25" t="s">
        <v>55</v>
      </c>
      <c r="F109" s="25" t="s">
        <v>823</v>
      </c>
      <c r="G109" s="25" t="s">
        <v>56</v>
      </c>
      <c r="H109" s="25" t="s">
        <v>56</v>
      </c>
      <c r="I109" s="25" t="s">
        <v>57</v>
      </c>
      <c r="J109" s="25" t="s">
        <v>385</v>
      </c>
      <c r="K109" s="25" t="s">
        <v>58</v>
      </c>
      <c r="L109" s="25" t="s">
        <v>498</v>
      </c>
      <c r="M109" s="25" t="s">
        <v>824</v>
      </c>
      <c r="N109" s="25" t="s">
        <v>388</v>
      </c>
      <c r="O109" s="25" t="s">
        <v>80</v>
      </c>
      <c r="P109" s="27">
        <v>43140</v>
      </c>
      <c r="Q109" s="25">
        <v>0</v>
      </c>
      <c r="R109" s="25">
        <v>0</v>
      </c>
      <c r="S109" s="25">
        <v>0</v>
      </c>
      <c r="T109" s="25">
        <v>9930638</v>
      </c>
      <c r="U109" s="25">
        <v>0</v>
      </c>
      <c r="V109" s="25" t="s">
        <v>1394</v>
      </c>
      <c r="W109" s="25" t="s">
        <v>55</v>
      </c>
      <c r="X109" s="25" t="s">
        <v>55</v>
      </c>
      <c r="Y109" s="25" t="s">
        <v>55</v>
      </c>
      <c r="Z109" s="25" t="s">
        <v>55</v>
      </c>
      <c r="AA109" s="25" t="s">
        <v>390</v>
      </c>
      <c r="AB109" s="25" t="s">
        <v>391</v>
      </c>
      <c r="AC109" s="25" t="s">
        <v>391</v>
      </c>
      <c r="AD109" s="25" t="s">
        <v>391</v>
      </c>
      <c r="AE109" s="25" t="s">
        <v>395</v>
      </c>
      <c r="AF109" s="25" t="s">
        <v>391</v>
      </c>
      <c r="AG109" s="25" t="s">
        <v>391</v>
      </c>
      <c r="AH109" s="25" t="s">
        <v>60</v>
      </c>
      <c r="AI109" s="25">
        <v>9930638</v>
      </c>
      <c r="AJ109" s="25">
        <v>0</v>
      </c>
      <c r="AK109" s="25">
        <v>395959</v>
      </c>
      <c r="AL109" s="25">
        <v>9930638</v>
      </c>
      <c r="AM109" s="25">
        <v>9930638</v>
      </c>
      <c r="AN109" s="25" t="s">
        <v>822</v>
      </c>
      <c r="AO109" s="25" t="s">
        <v>62</v>
      </c>
      <c r="AP109" s="25" t="s">
        <v>55</v>
      </c>
      <c r="AQ109" s="25" t="s">
        <v>130</v>
      </c>
      <c r="AR109" s="25" t="s">
        <v>64</v>
      </c>
      <c r="AS109" s="25" t="s">
        <v>65</v>
      </c>
      <c r="AT109" s="25">
        <v>1.1222085063404781</v>
      </c>
      <c r="AU109" s="25">
        <v>9930638</v>
      </c>
      <c r="AV109" s="25">
        <v>9930638</v>
      </c>
      <c r="AW109" s="25">
        <v>0</v>
      </c>
      <c r="AX109" s="25">
        <v>0</v>
      </c>
      <c r="AY109" s="25">
        <v>0</v>
      </c>
      <c r="AZ109" s="25">
        <v>9930638</v>
      </c>
      <c r="BA109" s="25">
        <v>0</v>
      </c>
      <c r="BB109" s="25">
        <v>9930638</v>
      </c>
      <c r="BC109" s="25">
        <v>0</v>
      </c>
      <c r="BD109" s="25">
        <v>395959</v>
      </c>
      <c r="BE109" s="25" t="s">
        <v>232</v>
      </c>
      <c r="BF109" s="25" t="s">
        <v>213</v>
      </c>
      <c r="BG109" s="26">
        <v>43424</v>
      </c>
      <c r="BH109" s="26" t="s">
        <v>55</v>
      </c>
      <c r="BI109" s="26" t="s">
        <v>55</v>
      </c>
      <c r="BJ109" s="26" t="s">
        <v>55</v>
      </c>
      <c r="BK109" s="26">
        <v>43424</v>
      </c>
      <c r="BL109" s="26">
        <v>43455</v>
      </c>
      <c r="BM109" s="26" t="s">
        <v>55</v>
      </c>
      <c r="BN109" s="26" t="s">
        <v>55</v>
      </c>
      <c r="BO109" s="26" t="s">
        <v>55</v>
      </c>
      <c r="BP109" s="26">
        <v>43455</v>
      </c>
      <c r="BQ109" s="27">
        <v>43138</v>
      </c>
      <c r="BR109" s="28">
        <f t="shared" si="1"/>
        <v>10.566666666666666</v>
      </c>
      <c r="BS109" s="21" t="s">
        <v>1585</v>
      </c>
      <c r="BT109" s="25" t="str">
        <f>INDEX(Countries[Country Name],MATCH(FR_tracker_table[[#This Row],[Country ID]],Countries[Country ID],0))</f>
        <v>Jamaica</v>
      </c>
      <c r="BU109" s="25" t="str">
        <f>INDEX(Countries[Global Fund Region],MATCH(FR_tracker_table[[#This Row],[Country ID]],Countries[Country ID],0))</f>
        <v>LAC</v>
      </c>
      <c r="BV109" s="25" t="str">
        <f>INDEX(Countries[Portfolio Categorisation],MATCH(FR_tracker_table[[#This Row],[Country ID]],Countries[Country ID],0))</f>
        <v>Focused</v>
      </c>
      <c r="BW10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10" spans="1:75" ht="15" customHeight="1" x14ac:dyDescent="0.25">
      <c r="A110" s="25" t="s">
        <v>1457</v>
      </c>
      <c r="B110" s="25" t="s">
        <v>825</v>
      </c>
      <c r="C110" s="25" t="s">
        <v>55</v>
      </c>
      <c r="D110" s="25" t="s">
        <v>55</v>
      </c>
      <c r="E110" s="25" t="s">
        <v>55</v>
      </c>
      <c r="F110" s="25" t="s">
        <v>826</v>
      </c>
      <c r="G110" s="25" t="s">
        <v>56</v>
      </c>
      <c r="H110" s="25" t="s">
        <v>56</v>
      </c>
      <c r="I110" s="25" t="s">
        <v>827</v>
      </c>
      <c r="J110" s="25" t="s">
        <v>385</v>
      </c>
      <c r="K110" s="25" t="s">
        <v>58</v>
      </c>
      <c r="L110" s="25" t="s">
        <v>399</v>
      </c>
      <c r="M110" s="25" t="s">
        <v>428</v>
      </c>
      <c r="N110" s="25" t="s">
        <v>388</v>
      </c>
      <c r="O110" s="25" t="s">
        <v>69</v>
      </c>
      <c r="P110" s="27">
        <v>42878</v>
      </c>
      <c r="Q110" s="25">
        <v>1289100.2072870098</v>
      </c>
      <c r="R110" s="25">
        <v>1382728.9213960376</v>
      </c>
      <c r="S110" s="25">
        <v>1828170.9516488935</v>
      </c>
      <c r="T110" s="25">
        <v>4500000.0803319411</v>
      </c>
      <c r="U110" s="25">
        <v>0</v>
      </c>
      <c r="V110" s="25" t="s">
        <v>828</v>
      </c>
      <c r="W110" s="25" t="s">
        <v>55</v>
      </c>
      <c r="X110" s="25" t="s">
        <v>55</v>
      </c>
      <c r="Y110" s="25" t="s">
        <v>55</v>
      </c>
      <c r="Z110" s="25" t="s">
        <v>55</v>
      </c>
      <c r="AA110" s="25" t="s">
        <v>422</v>
      </c>
      <c r="AB110" s="25" t="s">
        <v>391</v>
      </c>
      <c r="AC110" s="25" t="s">
        <v>391</v>
      </c>
      <c r="AD110" s="25" t="s">
        <v>391</v>
      </c>
      <c r="AE110" s="25" t="s">
        <v>611</v>
      </c>
      <c r="AF110" s="25" t="s">
        <v>391</v>
      </c>
      <c r="AG110" s="25" t="s">
        <v>391</v>
      </c>
      <c r="AH110" s="25" t="s">
        <v>60</v>
      </c>
      <c r="AI110" s="25">
        <v>4500000</v>
      </c>
      <c r="AJ110" s="25">
        <v>0</v>
      </c>
      <c r="AK110" s="25">
        <v>700000</v>
      </c>
      <c r="AL110" s="25">
        <v>2714223</v>
      </c>
      <c r="AM110" s="25">
        <v>4500000</v>
      </c>
      <c r="AN110" s="25" t="s">
        <v>825</v>
      </c>
      <c r="AO110" s="25" t="s">
        <v>62</v>
      </c>
      <c r="AP110" s="25" t="s">
        <v>55</v>
      </c>
      <c r="AQ110" s="25" t="s">
        <v>131</v>
      </c>
      <c r="AR110" s="25" t="s">
        <v>64</v>
      </c>
      <c r="AS110" s="25" t="s">
        <v>65</v>
      </c>
      <c r="AT110" s="25">
        <v>1.1222085063404781</v>
      </c>
      <c r="AU110" s="25">
        <v>2714223</v>
      </c>
      <c r="AV110" s="25">
        <v>4500000</v>
      </c>
      <c r="AW110" s="25">
        <v>1289100.2072870098</v>
      </c>
      <c r="AX110" s="25">
        <v>1382728.9213960376</v>
      </c>
      <c r="AY110" s="25">
        <v>1828170.9516488935</v>
      </c>
      <c r="AZ110" s="25">
        <v>4500000.0803319411</v>
      </c>
      <c r="BA110" s="25">
        <v>0</v>
      </c>
      <c r="BB110" s="25">
        <v>4500000</v>
      </c>
      <c r="BC110" s="25">
        <v>0</v>
      </c>
      <c r="BD110" s="25">
        <v>700000</v>
      </c>
      <c r="BE110" s="25" t="s">
        <v>212</v>
      </c>
      <c r="BF110" s="25" t="s">
        <v>213</v>
      </c>
      <c r="BG110" s="26">
        <v>43039</v>
      </c>
      <c r="BH110" s="26" t="s">
        <v>55</v>
      </c>
      <c r="BI110" s="26" t="s">
        <v>55</v>
      </c>
      <c r="BJ110" s="26" t="s">
        <v>55</v>
      </c>
      <c r="BK110" s="26">
        <v>43039</v>
      </c>
      <c r="BL110" s="26">
        <v>43070</v>
      </c>
      <c r="BM110" s="26" t="s">
        <v>55</v>
      </c>
      <c r="BN110" s="26" t="s">
        <v>55</v>
      </c>
      <c r="BO110" s="26" t="s">
        <v>55</v>
      </c>
      <c r="BP110" s="26">
        <v>43070</v>
      </c>
      <c r="BQ110" s="27">
        <v>42878</v>
      </c>
      <c r="BR110" s="28">
        <f t="shared" si="1"/>
        <v>6.4</v>
      </c>
      <c r="BS110" s="21" t="s">
        <v>1583</v>
      </c>
      <c r="BT110" s="25" t="str">
        <f>INDEX(Countries[Country Name],MATCH(FR_tracker_table[[#This Row],[Country ID]],Countries[Country ID],0))</f>
        <v>Kazakhstan</v>
      </c>
      <c r="BU110" s="25" t="str">
        <f>INDEX(Countries[Global Fund Region],MATCH(FR_tracker_table[[#This Row],[Country ID]],Countries[Country ID],0))</f>
        <v>EECA</v>
      </c>
      <c r="BV110" s="25" t="str">
        <f>INDEX(Countries[Portfolio Categorisation],MATCH(FR_tracker_table[[#This Row],[Country ID]],Countries[Country ID],0))</f>
        <v>Focused</v>
      </c>
      <c r="BW11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11" spans="1:75" ht="15" customHeight="1" x14ac:dyDescent="0.25">
      <c r="A111" s="25" t="s">
        <v>829</v>
      </c>
      <c r="B111" s="25" t="s">
        <v>830</v>
      </c>
      <c r="C111" s="25" t="s">
        <v>55</v>
      </c>
      <c r="D111" s="25" t="s">
        <v>55</v>
      </c>
      <c r="E111" s="25" t="s">
        <v>55</v>
      </c>
      <c r="F111" s="25" t="s">
        <v>831</v>
      </c>
      <c r="G111" s="25" t="s">
        <v>67</v>
      </c>
      <c r="H111" s="25" t="s">
        <v>67</v>
      </c>
      <c r="I111" s="25" t="s">
        <v>832</v>
      </c>
      <c r="J111" s="25" t="s">
        <v>385</v>
      </c>
      <c r="K111" s="25" t="s">
        <v>58</v>
      </c>
      <c r="L111" s="25" t="s">
        <v>399</v>
      </c>
      <c r="M111" s="25" t="s">
        <v>427</v>
      </c>
      <c r="N111" s="25" t="s">
        <v>388</v>
      </c>
      <c r="O111" s="25" t="s">
        <v>1603</v>
      </c>
      <c r="P111" s="27">
        <v>43495</v>
      </c>
      <c r="Q111" s="25">
        <v>0</v>
      </c>
      <c r="R111" s="25">
        <v>0</v>
      </c>
      <c r="S111" s="25">
        <v>0</v>
      </c>
      <c r="T111" s="25">
        <v>8054663</v>
      </c>
      <c r="U111" s="25">
        <v>0</v>
      </c>
      <c r="V111" s="25" t="s">
        <v>1611</v>
      </c>
      <c r="W111" s="25" t="s">
        <v>55</v>
      </c>
      <c r="X111" s="25" t="s">
        <v>55</v>
      </c>
      <c r="Y111" s="25" t="s">
        <v>55</v>
      </c>
      <c r="Z111" s="25" t="s">
        <v>55</v>
      </c>
      <c r="AA111" s="25" t="s">
        <v>422</v>
      </c>
      <c r="AB111" s="25" t="s">
        <v>391</v>
      </c>
      <c r="AC111" s="25" t="s">
        <v>391</v>
      </c>
      <c r="AD111" s="25" t="s">
        <v>391</v>
      </c>
      <c r="AE111" s="25" t="s">
        <v>422</v>
      </c>
      <c r="AF111" s="25" t="s">
        <v>391</v>
      </c>
      <c r="AG111" s="25" t="s">
        <v>391</v>
      </c>
      <c r="AH111" s="25" t="s">
        <v>60</v>
      </c>
      <c r="AI111" s="25">
        <v>8054663</v>
      </c>
      <c r="AJ111" s="25">
        <v>0</v>
      </c>
      <c r="AK111" s="25">
        <v>0</v>
      </c>
      <c r="AL111" s="25">
        <v>9840440</v>
      </c>
      <c r="AM111" s="25">
        <v>8054663</v>
      </c>
      <c r="AN111" s="25" t="s">
        <v>830</v>
      </c>
      <c r="AO111" s="25" t="s">
        <v>62</v>
      </c>
      <c r="AP111" s="25" t="s">
        <v>55</v>
      </c>
      <c r="AQ111" s="25" t="s">
        <v>131</v>
      </c>
      <c r="AR111" s="25" t="s">
        <v>64</v>
      </c>
      <c r="AS111" s="25" t="s">
        <v>65</v>
      </c>
      <c r="AT111" s="25">
        <v>1.1222085063404781</v>
      </c>
      <c r="AU111" s="25">
        <v>9840440</v>
      </c>
      <c r="AV111" s="25">
        <v>8054663</v>
      </c>
      <c r="AW111" s="25">
        <v>0</v>
      </c>
      <c r="AX111" s="25">
        <v>0</v>
      </c>
      <c r="AY111" s="25">
        <v>0</v>
      </c>
      <c r="AZ111" s="25">
        <v>8054663</v>
      </c>
      <c r="BA111" s="25">
        <v>0</v>
      </c>
      <c r="BB111" s="25">
        <v>8054663</v>
      </c>
      <c r="BC111" s="25">
        <v>0</v>
      </c>
      <c r="BD111" s="25">
        <v>0</v>
      </c>
      <c r="BE111" s="25" t="s">
        <v>212</v>
      </c>
      <c r="BF111" s="25" t="s">
        <v>213</v>
      </c>
      <c r="BG111" s="26" t="s">
        <v>55</v>
      </c>
      <c r="BH111" s="26" t="s">
        <v>55</v>
      </c>
      <c r="BI111" s="26" t="s">
        <v>55</v>
      </c>
      <c r="BJ111" s="26" t="s">
        <v>55</v>
      </c>
      <c r="BK111" s="26">
        <v>43672</v>
      </c>
      <c r="BL111" s="26" t="s">
        <v>55</v>
      </c>
      <c r="BM111" s="26" t="s">
        <v>55</v>
      </c>
      <c r="BN111" s="26" t="s">
        <v>55</v>
      </c>
      <c r="BO111" s="26" t="s">
        <v>55</v>
      </c>
      <c r="BP111" s="26">
        <v>43693</v>
      </c>
      <c r="BQ111" s="27">
        <v>43495</v>
      </c>
      <c r="BR111" s="28">
        <f t="shared" si="1"/>
        <v>6.6</v>
      </c>
      <c r="BS111" s="21" t="s">
        <v>1615</v>
      </c>
      <c r="BT111" s="25" t="str">
        <f>INDEX(Countries[Country Name],MATCH(FR_tracker_table[[#This Row],[Country ID]],Countries[Country ID],0))</f>
        <v>Kazakhstan</v>
      </c>
      <c r="BU111" s="25" t="str">
        <f>INDEX(Countries[Global Fund Region],MATCH(FR_tracker_table[[#This Row],[Country ID]],Countries[Country ID],0))</f>
        <v>EECA</v>
      </c>
      <c r="BV111" s="25" t="str">
        <f>INDEX(Countries[Portfolio Categorisation],MATCH(FR_tracker_table[[#This Row],[Country ID]],Countries[Country ID],0))</f>
        <v>Focused</v>
      </c>
      <c r="BW11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12" spans="1:75" ht="15" customHeight="1" x14ac:dyDescent="0.25">
      <c r="A112" s="25" t="s">
        <v>833</v>
      </c>
      <c r="B112" s="25" t="s">
        <v>834</v>
      </c>
      <c r="C112" s="25" t="s">
        <v>835</v>
      </c>
      <c r="D112" s="25" t="s">
        <v>55</v>
      </c>
      <c r="E112" s="25" t="s">
        <v>55</v>
      </c>
      <c r="F112" s="25" t="s">
        <v>836</v>
      </c>
      <c r="G112" s="25" t="s">
        <v>407</v>
      </c>
      <c r="H112" s="25" t="s">
        <v>75</v>
      </c>
      <c r="I112" s="25" t="s">
        <v>83</v>
      </c>
      <c r="J112" s="25" t="s">
        <v>385</v>
      </c>
      <c r="K112" s="25" t="s">
        <v>58</v>
      </c>
      <c r="L112" s="25" t="s">
        <v>498</v>
      </c>
      <c r="M112" s="25" t="s">
        <v>837</v>
      </c>
      <c r="N112" s="25" t="s">
        <v>388</v>
      </c>
      <c r="O112" s="25" t="s">
        <v>69</v>
      </c>
      <c r="P112" s="27">
        <v>42878</v>
      </c>
      <c r="Q112" s="25">
        <v>106209079</v>
      </c>
      <c r="R112" s="25">
        <v>103014866</v>
      </c>
      <c r="S112" s="25">
        <v>86310816</v>
      </c>
      <c r="T112" s="25">
        <v>295534761</v>
      </c>
      <c r="U112" s="25">
        <v>0</v>
      </c>
      <c r="V112" s="25" t="s">
        <v>838</v>
      </c>
      <c r="W112" s="25" t="s">
        <v>839</v>
      </c>
      <c r="X112" s="25" t="s">
        <v>840</v>
      </c>
      <c r="Y112" s="25" t="s">
        <v>55</v>
      </c>
      <c r="Z112" s="25" t="s">
        <v>55</v>
      </c>
      <c r="AA112" s="25" t="s">
        <v>401</v>
      </c>
      <c r="AB112" s="25" t="s">
        <v>391</v>
      </c>
      <c r="AC112" s="25" t="s">
        <v>391</v>
      </c>
      <c r="AD112" s="25" t="s">
        <v>391</v>
      </c>
      <c r="AE112" s="25" t="s">
        <v>395</v>
      </c>
      <c r="AF112" s="25" t="s">
        <v>391</v>
      </c>
      <c r="AG112" s="25" t="s">
        <v>391</v>
      </c>
      <c r="AH112" s="25" t="s">
        <v>60</v>
      </c>
      <c r="AI112" s="25">
        <v>295534761</v>
      </c>
      <c r="AJ112" s="25">
        <v>0</v>
      </c>
      <c r="AK112" s="25">
        <v>9021890</v>
      </c>
      <c r="AL112" s="25">
        <v>292406364</v>
      </c>
      <c r="AM112" s="25">
        <v>288235077</v>
      </c>
      <c r="AN112" s="25" t="s">
        <v>841</v>
      </c>
      <c r="AO112" s="25" t="s">
        <v>62</v>
      </c>
      <c r="AP112" s="25" t="s">
        <v>55</v>
      </c>
      <c r="AQ112" s="25" t="s">
        <v>132</v>
      </c>
      <c r="AR112" s="25" t="s">
        <v>64</v>
      </c>
      <c r="AS112" s="25" t="s">
        <v>65</v>
      </c>
      <c r="AT112" s="25">
        <v>1.1222085063404781</v>
      </c>
      <c r="AU112" s="25">
        <v>292406364</v>
      </c>
      <c r="AV112" s="25">
        <v>288235077</v>
      </c>
      <c r="AW112" s="25">
        <v>106209079</v>
      </c>
      <c r="AX112" s="25">
        <v>103014866</v>
      </c>
      <c r="AY112" s="25">
        <v>86310816</v>
      </c>
      <c r="AZ112" s="25">
        <v>295534761</v>
      </c>
      <c r="BA112" s="25">
        <v>0</v>
      </c>
      <c r="BB112" s="25">
        <v>295534761</v>
      </c>
      <c r="BC112" s="25">
        <v>0</v>
      </c>
      <c r="BD112" s="25">
        <v>9021890</v>
      </c>
      <c r="BE112" s="25" t="s">
        <v>260</v>
      </c>
      <c r="BF112" s="25" t="s">
        <v>228</v>
      </c>
      <c r="BG112" s="26">
        <v>43039</v>
      </c>
      <c r="BH112" s="26" t="s">
        <v>55</v>
      </c>
      <c r="BI112" s="26" t="s">
        <v>55</v>
      </c>
      <c r="BJ112" s="26" t="s">
        <v>55</v>
      </c>
      <c r="BK112" s="26">
        <v>43039</v>
      </c>
      <c r="BL112" s="26">
        <v>43070</v>
      </c>
      <c r="BM112" s="26" t="s">
        <v>55</v>
      </c>
      <c r="BN112" s="26" t="s">
        <v>55</v>
      </c>
      <c r="BO112" s="26" t="s">
        <v>55</v>
      </c>
      <c r="BP112" s="26">
        <v>43070</v>
      </c>
      <c r="BQ112" s="27">
        <v>42878</v>
      </c>
      <c r="BR112" s="28">
        <f t="shared" si="1"/>
        <v>6.4</v>
      </c>
      <c r="BS112" s="21" t="s">
        <v>1583</v>
      </c>
      <c r="BT112" s="25" t="str">
        <f>INDEX(Countries[Country Name],MATCH(FR_tracker_table[[#This Row],[Country ID]],Countries[Country ID],0))</f>
        <v>Kenya</v>
      </c>
      <c r="BU112" s="25" t="str">
        <f>INDEX(Countries[Global Fund Region],MATCH(FR_tracker_table[[#This Row],[Country ID]],Countries[Country ID],0))</f>
        <v>HI Afr 2</v>
      </c>
      <c r="BV112" s="25" t="str">
        <f>INDEX(Countries[Portfolio Categorisation],MATCH(FR_tracker_table[[#This Row],[Country ID]],Countries[Country ID],0))</f>
        <v>High Impact</v>
      </c>
      <c r="BW11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13" spans="1:75" ht="15" customHeight="1" x14ac:dyDescent="0.25">
      <c r="A113" s="25" t="s">
        <v>842</v>
      </c>
      <c r="B113" s="25" t="s">
        <v>843</v>
      </c>
      <c r="C113" s="25" t="s">
        <v>55</v>
      </c>
      <c r="D113" s="25" t="s">
        <v>55</v>
      </c>
      <c r="E113" s="25" t="s">
        <v>55</v>
      </c>
      <c r="F113" s="25" t="s">
        <v>844</v>
      </c>
      <c r="G113" s="25" t="s">
        <v>70</v>
      </c>
      <c r="H113" s="25" t="s">
        <v>70</v>
      </c>
      <c r="I113" s="25" t="s">
        <v>83</v>
      </c>
      <c r="J113" s="25" t="s">
        <v>385</v>
      </c>
      <c r="K113" s="25" t="s">
        <v>58</v>
      </c>
      <c r="L113" s="25" t="s">
        <v>498</v>
      </c>
      <c r="M113" s="25" t="s">
        <v>837</v>
      </c>
      <c r="N113" s="25" t="s">
        <v>388</v>
      </c>
      <c r="O113" s="25" t="s">
        <v>69</v>
      </c>
      <c r="P113" s="27">
        <v>42878</v>
      </c>
      <c r="Q113" s="25">
        <v>21767194.519746836</v>
      </c>
      <c r="R113" s="25">
        <v>33808717.994100519</v>
      </c>
      <c r="S113" s="25">
        <v>4521177.486362515</v>
      </c>
      <c r="T113" s="25">
        <v>60097090.000209868</v>
      </c>
      <c r="U113" s="25">
        <v>0</v>
      </c>
      <c r="V113" s="25" t="s">
        <v>845</v>
      </c>
      <c r="W113" s="25" t="s">
        <v>846</v>
      </c>
      <c r="X113" s="25" t="s">
        <v>55</v>
      </c>
      <c r="Y113" s="25" t="s">
        <v>55</v>
      </c>
      <c r="Z113" s="25" t="s">
        <v>55</v>
      </c>
      <c r="AA113" s="25" t="s">
        <v>401</v>
      </c>
      <c r="AB113" s="25" t="s">
        <v>391</v>
      </c>
      <c r="AC113" s="25" t="s">
        <v>391</v>
      </c>
      <c r="AD113" s="25" t="s">
        <v>391</v>
      </c>
      <c r="AE113" s="25" t="s">
        <v>395</v>
      </c>
      <c r="AF113" s="25" t="s">
        <v>391</v>
      </c>
      <c r="AG113" s="25" t="s">
        <v>391</v>
      </c>
      <c r="AH113" s="25" t="s">
        <v>60</v>
      </c>
      <c r="AI113" s="25">
        <v>60097090.000209868</v>
      </c>
      <c r="AJ113" s="25">
        <v>0</v>
      </c>
      <c r="AK113" s="25">
        <v>10856834</v>
      </c>
      <c r="AL113" s="25">
        <v>63225487</v>
      </c>
      <c r="AM113" s="25">
        <v>67396774</v>
      </c>
      <c r="AN113" s="25" t="s">
        <v>843</v>
      </c>
      <c r="AO113" s="25" t="s">
        <v>62</v>
      </c>
      <c r="AP113" s="25" t="s">
        <v>55</v>
      </c>
      <c r="AQ113" s="25" t="s">
        <v>132</v>
      </c>
      <c r="AR113" s="25" t="s">
        <v>64</v>
      </c>
      <c r="AS113" s="25" t="s">
        <v>65</v>
      </c>
      <c r="AT113" s="25">
        <v>1.1222085063404781</v>
      </c>
      <c r="AU113" s="25">
        <v>63225487</v>
      </c>
      <c r="AV113" s="25">
        <v>67396774</v>
      </c>
      <c r="AW113" s="25">
        <v>21767194.519746836</v>
      </c>
      <c r="AX113" s="25">
        <v>33808717.994100519</v>
      </c>
      <c r="AY113" s="25">
        <v>4521177.486362515</v>
      </c>
      <c r="AZ113" s="25">
        <v>60097090.000209868</v>
      </c>
      <c r="BA113" s="25">
        <v>0</v>
      </c>
      <c r="BB113" s="25">
        <v>60097090.000209868</v>
      </c>
      <c r="BC113" s="25">
        <v>0</v>
      </c>
      <c r="BD113" s="25">
        <v>10856834</v>
      </c>
      <c r="BE113" s="25" t="s">
        <v>260</v>
      </c>
      <c r="BF113" s="25" t="s">
        <v>228</v>
      </c>
      <c r="BG113" s="26">
        <v>43039</v>
      </c>
      <c r="BH113" s="26" t="s">
        <v>55</v>
      </c>
      <c r="BI113" s="26" t="s">
        <v>55</v>
      </c>
      <c r="BJ113" s="26" t="s">
        <v>55</v>
      </c>
      <c r="BK113" s="26">
        <v>43039</v>
      </c>
      <c r="BL113" s="26">
        <v>43070</v>
      </c>
      <c r="BM113" s="26" t="s">
        <v>55</v>
      </c>
      <c r="BN113" s="26" t="s">
        <v>55</v>
      </c>
      <c r="BO113" s="26" t="s">
        <v>55</v>
      </c>
      <c r="BP113" s="26">
        <v>43070</v>
      </c>
      <c r="BQ113" s="27">
        <v>42878</v>
      </c>
      <c r="BR113" s="28">
        <f t="shared" si="1"/>
        <v>6.4</v>
      </c>
      <c r="BS113" s="21" t="s">
        <v>1583</v>
      </c>
      <c r="BT113" s="25" t="str">
        <f>INDEX(Countries[Country Name],MATCH(FR_tracker_table[[#This Row],[Country ID]],Countries[Country ID],0))</f>
        <v>Kenya</v>
      </c>
      <c r="BU113" s="25" t="str">
        <f>INDEX(Countries[Global Fund Region],MATCH(FR_tracker_table[[#This Row],[Country ID]],Countries[Country ID],0))</f>
        <v>HI Afr 2</v>
      </c>
      <c r="BV113" s="25" t="str">
        <f>INDEX(Countries[Portfolio Categorisation],MATCH(FR_tracker_table[[#This Row],[Country ID]],Countries[Country ID],0))</f>
        <v>High Impact</v>
      </c>
      <c r="BW11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14" spans="1:75" ht="15" customHeight="1" x14ac:dyDescent="0.25">
      <c r="A114" s="25" t="s">
        <v>847</v>
      </c>
      <c r="B114" s="25" t="s">
        <v>848</v>
      </c>
      <c r="C114" s="25" t="s">
        <v>849</v>
      </c>
      <c r="D114" s="25" t="s">
        <v>55</v>
      </c>
      <c r="E114" s="25" t="s">
        <v>55</v>
      </c>
      <c r="F114" s="25" t="s">
        <v>850</v>
      </c>
      <c r="G114" s="25" t="s">
        <v>407</v>
      </c>
      <c r="H114" s="25" t="s">
        <v>75</v>
      </c>
      <c r="I114" s="25" t="s">
        <v>57</v>
      </c>
      <c r="J114" s="25" t="s">
        <v>385</v>
      </c>
      <c r="K114" s="25" t="s">
        <v>58</v>
      </c>
      <c r="L114" s="25" t="s">
        <v>399</v>
      </c>
      <c r="M114" s="25" t="s">
        <v>428</v>
      </c>
      <c r="N114" s="25" t="s">
        <v>388</v>
      </c>
      <c r="O114" s="25" t="s">
        <v>59</v>
      </c>
      <c r="P114" s="27">
        <v>42813</v>
      </c>
      <c r="Q114" s="25">
        <v>0</v>
      </c>
      <c r="R114" s="25">
        <v>0</v>
      </c>
      <c r="S114" s="25">
        <v>0</v>
      </c>
      <c r="T114" s="25">
        <v>23470014</v>
      </c>
      <c r="U114" s="25">
        <v>0</v>
      </c>
      <c r="V114" s="25" t="s">
        <v>851</v>
      </c>
      <c r="W114" s="25" t="s">
        <v>852</v>
      </c>
      <c r="X114" s="25" t="s">
        <v>55</v>
      </c>
      <c r="Y114" s="25" t="s">
        <v>55</v>
      </c>
      <c r="Z114" s="25" t="s">
        <v>55</v>
      </c>
      <c r="AA114" s="25" t="s">
        <v>390</v>
      </c>
      <c r="AB114" s="25" t="s">
        <v>55</v>
      </c>
      <c r="AC114" s="25" t="s">
        <v>55</v>
      </c>
      <c r="AD114" s="25" t="s">
        <v>391</v>
      </c>
      <c r="AE114" s="25" t="s">
        <v>437</v>
      </c>
      <c r="AF114" s="25" t="s">
        <v>391</v>
      </c>
      <c r="AG114" s="25" t="s">
        <v>391</v>
      </c>
      <c r="AH114" s="25" t="s">
        <v>60</v>
      </c>
      <c r="AI114" s="25">
        <v>23470014</v>
      </c>
      <c r="AJ114" s="25">
        <v>0</v>
      </c>
      <c r="AK114" s="25">
        <v>0</v>
      </c>
      <c r="AL114" s="25">
        <v>23470014</v>
      </c>
      <c r="AM114" s="25">
        <v>23470014</v>
      </c>
      <c r="AN114" s="25" t="s">
        <v>853</v>
      </c>
      <c r="AO114" s="25" t="s">
        <v>62</v>
      </c>
      <c r="AP114" s="25" t="s">
        <v>55</v>
      </c>
      <c r="AQ114" s="25" t="s">
        <v>135</v>
      </c>
      <c r="AR114" s="25" t="s">
        <v>64</v>
      </c>
      <c r="AS114" s="25" t="s">
        <v>65</v>
      </c>
      <c r="AT114" s="25">
        <v>1.1222085063404781</v>
      </c>
      <c r="AU114" s="25">
        <v>23470014</v>
      </c>
      <c r="AV114" s="25">
        <v>23470014</v>
      </c>
      <c r="AW114" s="25">
        <v>0</v>
      </c>
      <c r="AX114" s="25">
        <v>0</v>
      </c>
      <c r="AY114" s="25">
        <v>0</v>
      </c>
      <c r="AZ114" s="25">
        <v>23470014</v>
      </c>
      <c r="BA114" s="25">
        <v>0</v>
      </c>
      <c r="BB114" s="25">
        <v>23470014</v>
      </c>
      <c r="BC114" s="25">
        <v>0</v>
      </c>
      <c r="BD114" s="25">
        <v>0</v>
      </c>
      <c r="BE114" s="25" t="s">
        <v>212</v>
      </c>
      <c r="BF114" s="25" t="s">
        <v>213</v>
      </c>
      <c r="BG114" s="26">
        <v>43208</v>
      </c>
      <c r="BH114" s="26" t="s">
        <v>55</v>
      </c>
      <c r="BI114" s="26" t="s">
        <v>55</v>
      </c>
      <c r="BJ114" s="26" t="s">
        <v>55</v>
      </c>
      <c r="BK114" s="26">
        <v>43208</v>
      </c>
      <c r="BL114" s="26">
        <v>43248</v>
      </c>
      <c r="BM114" s="26" t="s">
        <v>55</v>
      </c>
      <c r="BN114" s="26" t="s">
        <v>55</v>
      </c>
      <c r="BO114" s="26" t="s">
        <v>55</v>
      </c>
      <c r="BP114" s="26">
        <v>43248</v>
      </c>
      <c r="BQ114" s="27">
        <v>42814</v>
      </c>
      <c r="BR114" s="28">
        <f t="shared" si="1"/>
        <v>14.466666666666667</v>
      </c>
      <c r="BS114" s="21" t="s">
        <v>1582</v>
      </c>
      <c r="BT114" s="25" t="str">
        <f>INDEX(Countries[Country Name],MATCH(FR_tracker_table[[#This Row],[Country ID]],Countries[Country ID],0))</f>
        <v>Kyrgyzstan</v>
      </c>
      <c r="BU114" s="25" t="str">
        <f>INDEX(Countries[Global Fund Region],MATCH(FR_tracker_table[[#This Row],[Country ID]],Countries[Country ID],0))</f>
        <v>EECA</v>
      </c>
      <c r="BV114" s="25" t="str">
        <f>INDEX(Countries[Portfolio Categorisation],MATCH(FR_tracker_table[[#This Row],[Country ID]],Countries[Country ID],0))</f>
        <v>Focused</v>
      </c>
      <c r="BW11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15" spans="1:75" ht="15" customHeight="1" x14ac:dyDescent="0.25">
      <c r="A115" s="25" t="s">
        <v>854</v>
      </c>
      <c r="B115" s="25" t="s">
        <v>855</v>
      </c>
      <c r="C115" s="25" t="s">
        <v>55</v>
      </c>
      <c r="D115" s="25" t="s">
        <v>55</v>
      </c>
      <c r="E115" s="25" t="s">
        <v>55</v>
      </c>
      <c r="F115" s="25" t="s">
        <v>856</v>
      </c>
      <c r="G115" s="25" t="s">
        <v>56</v>
      </c>
      <c r="H115" s="25" t="s">
        <v>56</v>
      </c>
      <c r="I115" s="25" t="s">
        <v>83</v>
      </c>
      <c r="J115" s="25" t="s">
        <v>385</v>
      </c>
      <c r="K115" s="25" t="s">
        <v>58</v>
      </c>
      <c r="L115" s="25" t="s">
        <v>498</v>
      </c>
      <c r="M115" s="25" t="s">
        <v>857</v>
      </c>
      <c r="N115" s="25" t="s">
        <v>388</v>
      </c>
      <c r="O115" s="25" t="s">
        <v>69</v>
      </c>
      <c r="P115" s="27">
        <v>42878</v>
      </c>
      <c r="Q115" s="25">
        <v>16192820.67</v>
      </c>
      <c r="R115" s="25">
        <v>12890528.67</v>
      </c>
      <c r="S115" s="25">
        <v>12514183.67</v>
      </c>
      <c r="T115" s="25">
        <v>41597533.009999998</v>
      </c>
      <c r="U115" s="25">
        <v>0</v>
      </c>
      <c r="V115" s="25" t="s">
        <v>858</v>
      </c>
      <c r="W115" s="25" t="s">
        <v>55</v>
      </c>
      <c r="X115" s="25" t="s">
        <v>55</v>
      </c>
      <c r="Y115" s="25" t="s">
        <v>55</v>
      </c>
      <c r="Z115" s="25" t="s">
        <v>55</v>
      </c>
      <c r="AA115" s="25" t="s">
        <v>422</v>
      </c>
      <c r="AB115" s="25" t="s">
        <v>391</v>
      </c>
      <c r="AC115" s="25" t="s">
        <v>391</v>
      </c>
      <c r="AD115" s="25" t="s">
        <v>391</v>
      </c>
      <c r="AE115" s="25" t="s">
        <v>437</v>
      </c>
      <c r="AF115" s="25" t="s">
        <v>391</v>
      </c>
      <c r="AG115" s="25" t="s">
        <v>391</v>
      </c>
      <c r="AH115" s="25" t="s">
        <v>60</v>
      </c>
      <c r="AI115" s="25">
        <v>41597533</v>
      </c>
      <c r="AJ115" s="25">
        <v>0</v>
      </c>
      <c r="AK115" s="25">
        <v>2205372</v>
      </c>
      <c r="AL115" s="25">
        <v>41597533</v>
      </c>
      <c r="AM115" s="25">
        <v>41597533</v>
      </c>
      <c r="AN115" s="25" t="s">
        <v>855</v>
      </c>
      <c r="AO115" s="25" t="s">
        <v>62</v>
      </c>
      <c r="AP115" s="25" t="s">
        <v>55</v>
      </c>
      <c r="AQ115" s="25" t="s">
        <v>95</v>
      </c>
      <c r="AR115" s="25" t="s">
        <v>64</v>
      </c>
      <c r="AS115" s="25" t="s">
        <v>65</v>
      </c>
      <c r="AT115" s="25">
        <v>1.1222085063404781</v>
      </c>
      <c r="AU115" s="25">
        <v>41597533</v>
      </c>
      <c r="AV115" s="25">
        <v>41597533</v>
      </c>
      <c r="AW115" s="25">
        <v>16192820.67</v>
      </c>
      <c r="AX115" s="25">
        <v>12890528.67</v>
      </c>
      <c r="AY115" s="25">
        <v>12514183.67</v>
      </c>
      <c r="AZ115" s="25">
        <v>41597533.009999998</v>
      </c>
      <c r="BA115" s="25">
        <v>0</v>
      </c>
      <c r="BB115" s="25">
        <v>41597533</v>
      </c>
      <c r="BC115" s="25">
        <v>0</v>
      </c>
      <c r="BD115" s="25">
        <v>2205372</v>
      </c>
      <c r="BE115" s="25" t="s">
        <v>227</v>
      </c>
      <c r="BF115" s="25" t="s">
        <v>228</v>
      </c>
      <c r="BG115" s="26">
        <v>43039</v>
      </c>
      <c r="BH115" s="26" t="s">
        <v>55</v>
      </c>
      <c r="BI115" s="26" t="s">
        <v>55</v>
      </c>
      <c r="BJ115" s="26" t="s">
        <v>55</v>
      </c>
      <c r="BK115" s="26">
        <v>43039</v>
      </c>
      <c r="BL115" s="26">
        <v>43070</v>
      </c>
      <c r="BM115" s="26" t="s">
        <v>55</v>
      </c>
      <c r="BN115" s="26" t="s">
        <v>55</v>
      </c>
      <c r="BO115" s="26" t="s">
        <v>55</v>
      </c>
      <c r="BP115" s="26">
        <v>43070</v>
      </c>
      <c r="BQ115" s="27">
        <v>42878</v>
      </c>
      <c r="BR115" s="28">
        <f t="shared" si="1"/>
        <v>6.4</v>
      </c>
      <c r="BS115" s="21" t="s">
        <v>1583</v>
      </c>
      <c r="BT115" s="25" t="str">
        <f>INDEX(Countries[Country Name],MATCH(FR_tracker_table[[#This Row],[Country ID]],Countries[Country ID],0))</f>
        <v>Cambodia</v>
      </c>
      <c r="BU115" s="25" t="str">
        <f>INDEX(Countries[Global Fund Region],MATCH(FR_tracker_table[[#This Row],[Country ID]],Countries[Country ID],0))</f>
        <v>HI Asia</v>
      </c>
      <c r="BV115" s="25" t="str">
        <f>INDEX(Countries[Portfolio Categorisation],MATCH(FR_tracker_table[[#This Row],[Country ID]],Countries[Country ID],0))</f>
        <v>High Impact</v>
      </c>
      <c r="BW11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16" spans="1:75" ht="15" customHeight="1" x14ac:dyDescent="0.25">
      <c r="A116" s="25" t="s">
        <v>859</v>
      </c>
      <c r="B116" s="25" t="s">
        <v>860</v>
      </c>
      <c r="C116" s="25" t="s">
        <v>55</v>
      </c>
      <c r="D116" s="25" t="s">
        <v>55</v>
      </c>
      <c r="E116" s="25" t="s">
        <v>55</v>
      </c>
      <c r="F116" s="25" t="s">
        <v>861</v>
      </c>
      <c r="G116" s="25" t="s">
        <v>67</v>
      </c>
      <c r="H116" s="25" t="s">
        <v>67</v>
      </c>
      <c r="I116" s="25" t="s">
        <v>83</v>
      </c>
      <c r="J116" s="25" t="s">
        <v>385</v>
      </c>
      <c r="K116" s="25" t="s">
        <v>58</v>
      </c>
      <c r="L116" s="25" t="s">
        <v>498</v>
      </c>
      <c r="M116" s="25" t="s">
        <v>857</v>
      </c>
      <c r="N116" s="25" t="s">
        <v>388</v>
      </c>
      <c r="O116" s="25" t="s">
        <v>69</v>
      </c>
      <c r="P116" s="27">
        <v>42878</v>
      </c>
      <c r="Q116" s="25">
        <v>5644404</v>
      </c>
      <c r="R116" s="25">
        <v>4739806</v>
      </c>
      <c r="S116" s="25">
        <v>3428455</v>
      </c>
      <c r="T116" s="25">
        <v>13812665</v>
      </c>
      <c r="U116" s="25">
        <v>0</v>
      </c>
      <c r="V116" s="25" t="s">
        <v>862</v>
      </c>
      <c r="W116" s="25" t="s">
        <v>55</v>
      </c>
      <c r="X116" s="25" t="s">
        <v>55</v>
      </c>
      <c r="Y116" s="25" t="s">
        <v>55</v>
      </c>
      <c r="Z116" s="25" t="s">
        <v>55</v>
      </c>
      <c r="AA116" s="25" t="s">
        <v>422</v>
      </c>
      <c r="AB116" s="25" t="s">
        <v>391</v>
      </c>
      <c r="AC116" s="25" t="s">
        <v>391</v>
      </c>
      <c r="AD116" s="25" t="s">
        <v>391</v>
      </c>
      <c r="AE116" s="25" t="s">
        <v>437</v>
      </c>
      <c r="AF116" s="25" t="s">
        <v>391</v>
      </c>
      <c r="AG116" s="25" t="s">
        <v>391</v>
      </c>
      <c r="AH116" s="25" t="s">
        <v>60</v>
      </c>
      <c r="AI116" s="25">
        <v>13812665</v>
      </c>
      <c r="AJ116" s="25">
        <v>0</v>
      </c>
      <c r="AK116" s="25">
        <v>0</v>
      </c>
      <c r="AL116" s="25">
        <v>13812665</v>
      </c>
      <c r="AM116" s="25">
        <v>13812665</v>
      </c>
      <c r="AN116" s="25" t="s">
        <v>860</v>
      </c>
      <c r="AO116" s="25" t="s">
        <v>62</v>
      </c>
      <c r="AP116" s="25" t="s">
        <v>55</v>
      </c>
      <c r="AQ116" s="25" t="s">
        <v>95</v>
      </c>
      <c r="AR116" s="25" t="s">
        <v>64</v>
      </c>
      <c r="AS116" s="25" t="s">
        <v>65</v>
      </c>
      <c r="AT116" s="25">
        <v>1.1222085063404781</v>
      </c>
      <c r="AU116" s="25">
        <v>13812665</v>
      </c>
      <c r="AV116" s="25">
        <v>13812665</v>
      </c>
      <c r="AW116" s="25">
        <v>5644404</v>
      </c>
      <c r="AX116" s="25">
        <v>4739806</v>
      </c>
      <c r="AY116" s="25">
        <v>3428455</v>
      </c>
      <c r="AZ116" s="25">
        <v>13812665</v>
      </c>
      <c r="BA116" s="25">
        <v>0</v>
      </c>
      <c r="BB116" s="25">
        <v>13812665</v>
      </c>
      <c r="BC116" s="25">
        <v>0</v>
      </c>
      <c r="BD116" s="25">
        <v>0</v>
      </c>
      <c r="BE116" s="25" t="s">
        <v>227</v>
      </c>
      <c r="BF116" s="25" t="s">
        <v>228</v>
      </c>
      <c r="BG116" s="26" t="s">
        <v>55</v>
      </c>
      <c r="BH116" s="26">
        <v>43039</v>
      </c>
      <c r="BI116" s="26" t="s">
        <v>55</v>
      </c>
      <c r="BJ116" s="26" t="s">
        <v>55</v>
      </c>
      <c r="BK116" s="26">
        <v>43039</v>
      </c>
      <c r="BL116" s="26" t="s">
        <v>55</v>
      </c>
      <c r="BM116" s="26">
        <v>43070</v>
      </c>
      <c r="BN116" s="26" t="s">
        <v>55</v>
      </c>
      <c r="BO116" s="26" t="s">
        <v>55</v>
      </c>
      <c r="BP116" s="26">
        <v>43070</v>
      </c>
      <c r="BQ116" s="27">
        <v>42878</v>
      </c>
      <c r="BR116" s="28">
        <f t="shared" si="1"/>
        <v>6.4</v>
      </c>
      <c r="BS116" s="21" t="s">
        <v>1583</v>
      </c>
      <c r="BT116" s="25" t="str">
        <f>INDEX(Countries[Country Name],MATCH(FR_tracker_table[[#This Row],[Country ID]],Countries[Country ID],0))</f>
        <v>Cambodia</v>
      </c>
      <c r="BU116" s="25" t="str">
        <f>INDEX(Countries[Global Fund Region],MATCH(FR_tracker_table[[#This Row],[Country ID]],Countries[Country ID],0))</f>
        <v>HI Asia</v>
      </c>
      <c r="BV116" s="25" t="str">
        <f>INDEX(Countries[Portfolio Categorisation],MATCH(FR_tracker_table[[#This Row],[Country ID]],Countries[Country ID],0))</f>
        <v>High Impact</v>
      </c>
      <c r="BW11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17" spans="1:75" ht="15" customHeight="1" x14ac:dyDescent="0.25">
      <c r="A117" s="25" t="s">
        <v>1458</v>
      </c>
      <c r="B117" s="25" t="s">
        <v>863</v>
      </c>
      <c r="C117" s="25" t="s">
        <v>55</v>
      </c>
      <c r="D117" s="25" t="s">
        <v>55</v>
      </c>
      <c r="E117" s="25" t="s">
        <v>55</v>
      </c>
      <c r="F117" s="25" t="s">
        <v>864</v>
      </c>
      <c r="G117" s="25" t="s">
        <v>56</v>
      </c>
      <c r="H117" s="25" t="s">
        <v>56</v>
      </c>
      <c r="I117" s="25" t="s">
        <v>71</v>
      </c>
      <c r="J117" s="25" t="s">
        <v>385</v>
      </c>
      <c r="K117" s="25" t="s">
        <v>58</v>
      </c>
      <c r="L117" s="25" t="s">
        <v>399</v>
      </c>
      <c r="M117" s="25" t="s">
        <v>428</v>
      </c>
      <c r="N117" s="25" t="s">
        <v>388</v>
      </c>
      <c r="O117" s="25" t="s">
        <v>69</v>
      </c>
      <c r="P117" s="27">
        <v>42879</v>
      </c>
      <c r="Q117" s="25">
        <v>655024</v>
      </c>
      <c r="R117" s="25">
        <v>521487</v>
      </c>
      <c r="S117" s="25">
        <v>399922</v>
      </c>
      <c r="T117" s="25">
        <v>1576433</v>
      </c>
      <c r="U117" s="25">
        <v>0</v>
      </c>
      <c r="V117" s="25" t="s">
        <v>865</v>
      </c>
      <c r="W117" s="25" t="s">
        <v>55</v>
      </c>
      <c r="X117" s="25" t="s">
        <v>55</v>
      </c>
      <c r="Y117" s="25" t="s">
        <v>55</v>
      </c>
      <c r="Z117" s="25" t="s">
        <v>55</v>
      </c>
      <c r="AA117" s="25" t="s">
        <v>422</v>
      </c>
      <c r="AB117" s="25" t="s">
        <v>391</v>
      </c>
      <c r="AC117" s="25" t="s">
        <v>391</v>
      </c>
      <c r="AD117" s="25" t="s">
        <v>391</v>
      </c>
      <c r="AE117" s="25" t="s">
        <v>395</v>
      </c>
      <c r="AF117" s="25" t="s">
        <v>391</v>
      </c>
      <c r="AG117" s="25" t="s">
        <v>391</v>
      </c>
      <c r="AH117" s="25" t="s">
        <v>60</v>
      </c>
      <c r="AI117" s="25">
        <v>1576433</v>
      </c>
      <c r="AJ117" s="25">
        <v>0</v>
      </c>
      <c r="AK117" s="25">
        <v>0</v>
      </c>
      <c r="AL117" s="25">
        <v>1576433</v>
      </c>
      <c r="AM117" s="25">
        <v>1576433</v>
      </c>
      <c r="AN117" s="25" t="s">
        <v>863</v>
      </c>
      <c r="AO117" s="25" t="s">
        <v>62</v>
      </c>
      <c r="AP117" s="25" t="s">
        <v>55</v>
      </c>
      <c r="AQ117" s="25" t="s">
        <v>134</v>
      </c>
      <c r="AR117" s="25" t="s">
        <v>64</v>
      </c>
      <c r="AS117" s="25" t="s">
        <v>88</v>
      </c>
      <c r="AT117" s="25">
        <v>1.1222085063404781</v>
      </c>
      <c r="AU117" s="25">
        <v>1769086.522275839</v>
      </c>
      <c r="AV117" s="25">
        <v>1769086.522275839</v>
      </c>
      <c r="AW117" s="25">
        <v>735073.50465716526</v>
      </c>
      <c r="AX117" s="25">
        <v>585217.1473459769</v>
      </c>
      <c r="AY117" s="25">
        <v>448795.87027269666</v>
      </c>
      <c r="AZ117" s="25">
        <v>1769086.522275839</v>
      </c>
      <c r="BA117" s="25">
        <v>0</v>
      </c>
      <c r="BB117" s="25">
        <v>1769086.522275839</v>
      </c>
      <c r="BC117" s="25">
        <v>0</v>
      </c>
      <c r="BD117" s="25">
        <v>0</v>
      </c>
      <c r="BE117" s="25" t="s">
        <v>212</v>
      </c>
      <c r="BF117" s="25" t="s">
        <v>213</v>
      </c>
      <c r="BG117" s="26">
        <v>43076</v>
      </c>
      <c r="BH117" s="26" t="s">
        <v>55</v>
      </c>
      <c r="BI117" s="26" t="s">
        <v>55</v>
      </c>
      <c r="BJ117" s="26" t="s">
        <v>55</v>
      </c>
      <c r="BK117" s="26">
        <v>43076</v>
      </c>
      <c r="BL117" s="26">
        <v>43112</v>
      </c>
      <c r="BM117" s="26" t="s">
        <v>55</v>
      </c>
      <c r="BN117" s="26" t="s">
        <v>55</v>
      </c>
      <c r="BO117" s="26" t="s">
        <v>55</v>
      </c>
      <c r="BP117" s="26">
        <v>43112</v>
      </c>
      <c r="BQ117" s="27">
        <v>42878</v>
      </c>
      <c r="BR117" s="28">
        <f t="shared" si="1"/>
        <v>7.8</v>
      </c>
      <c r="BS117" s="21" t="s">
        <v>1583</v>
      </c>
      <c r="BT117" s="25" t="str">
        <f>INDEX(Countries[Country Name],MATCH(FR_tracker_table[[#This Row],[Country ID]],Countries[Country ID],0))</f>
        <v>Kosovo</v>
      </c>
      <c r="BU117" s="25" t="str">
        <f>INDEX(Countries[Global Fund Region],MATCH(FR_tracker_table[[#This Row],[Country ID]],Countries[Country ID],0))</f>
        <v>EECA</v>
      </c>
      <c r="BV117" s="25" t="str">
        <f>INDEX(Countries[Portfolio Categorisation],MATCH(FR_tracker_table[[#This Row],[Country ID]],Countries[Country ID],0))</f>
        <v>Focused</v>
      </c>
      <c r="BW11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18" spans="1:75" ht="15" customHeight="1" x14ac:dyDescent="0.25">
      <c r="A118" s="25" t="s">
        <v>866</v>
      </c>
      <c r="B118" s="25" t="s">
        <v>867</v>
      </c>
      <c r="C118" s="25" t="s">
        <v>55</v>
      </c>
      <c r="D118" s="25" t="s">
        <v>55</v>
      </c>
      <c r="E118" s="25" t="s">
        <v>55</v>
      </c>
      <c r="F118" s="25" t="s">
        <v>868</v>
      </c>
      <c r="G118" s="25" t="s">
        <v>67</v>
      </c>
      <c r="H118" s="25" t="s">
        <v>67</v>
      </c>
      <c r="I118" s="25" t="s">
        <v>57</v>
      </c>
      <c r="J118" s="25" t="s">
        <v>385</v>
      </c>
      <c r="K118" s="25" t="s">
        <v>58</v>
      </c>
      <c r="L118" s="25" t="s">
        <v>452</v>
      </c>
      <c r="M118" s="25" t="s">
        <v>1411</v>
      </c>
      <c r="N118" s="25" t="s">
        <v>388</v>
      </c>
      <c r="O118" s="25" t="s">
        <v>72</v>
      </c>
      <c r="P118" s="27">
        <v>43220</v>
      </c>
      <c r="Q118" s="25">
        <v>0</v>
      </c>
      <c r="R118" s="25">
        <v>0</v>
      </c>
      <c r="S118" s="25">
        <v>0</v>
      </c>
      <c r="T118" s="25">
        <v>1527522</v>
      </c>
      <c r="U118" s="25">
        <v>0</v>
      </c>
      <c r="V118" s="25" t="s">
        <v>1418</v>
      </c>
      <c r="W118" s="25" t="s">
        <v>55</v>
      </c>
      <c r="X118" s="25" t="s">
        <v>55</v>
      </c>
      <c r="Y118" s="25" t="s">
        <v>55</v>
      </c>
      <c r="Z118" s="25" t="s">
        <v>55</v>
      </c>
      <c r="AA118" s="25" t="s">
        <v>390</v>
      </c>
      <c r="AB118" s="25" t="s">
        <v>391</v>
      </c>
      <c r="AC118" s="25" t="s">
        <v>391</v>
      </c>
      <c r="AD118" s="25" t="s">
        <v>391</v>
      </c>
      <c r="AE118" s="25" t="s">
        <v>55</v>
      </c>
      <c r="AF118" s="25" t="s">
        <v>391</v>
      </c>
      <c r="AG118" s="25" t="s">
        <v>391</v>
      </c>
      <c r="AH118" s="25" t="s">
        <v>60</v>
      </c>
      <c r="AI118" s="25">
        <v>1527522</v>
      </c>
      <c r="AJ118" s="25">
        <v>0</v>
      </c>
      <c r="AK118" s="25">
        <v>0</v>
      </c>
      <c r="AL118" s="25">
        <v>1527522</v>
      </c>
      <c r="AM118" s="25">
        <v>1527522</v>
      </c>
      <c r="AN118" s="25" t="s">
        <v>867</v>
      </c>
      <c r="AO118" s="25" t="s">
        <v>62</v>
      </c>
      <c r="AP118" s="25" t="s">
        <v>55</v>
      </c>
      <c r="AQ118" s="25" t="s">
        <v>134</v>
      </c>
      <c r="AR118" s="25" t="s">
        <v>64</v>
      </c>
      <c r="AS118" s="25" t="s">
        <v>88</v>
      </c>
      <c r="AT118" s="25">
        <v>1.1222085063404781</v>
      </c>
      <c r="AU118" s="25">
        <v>1714198.1820222198</v>
      </c>
      <c r="AV118" s="25">
        <v>1714198.1820222198</v>
      </c>
      <c r="AW118" s="25">
        <v>0</v>
      </c>
      <c r="AX118" s="25">
        <v>0</v>
      </c>
      <c r="AY118" s="25">
        <v>0</v>
      </c>
      <c r="AZ118" s="25">
        <v>1714198.1820222198</v>
      </c>
      <c r="BA118" s="25">
        <v>0</v>
      </c>
      <c r="BB118" s="25">
        <v>1714198.1820222198</v>
      </c>
      <c r="BC118" s="25">
        <v>0</v>
      </c>
      <c r="BD118" s="25">
        <v>0</v>
      </c>
      <c r="BE118" s="25" t="s">
        <v>212</v>
      </c>
      <c r="BF118" s="25" t="s">
        <v>213</v>
      </c>
      <c r="BG118" s="26">
        <v>43424</v>
      </c>
      <c r="BH118" s="26" t="s">
        <v>55</v>
      </c>
      <c r="BI118" s="26" t="s">
        <v>55</v>
      </c>
      <c r="BJ118" s="26" t="s">
        <v>55</v>
      </c>
      <c r="BK118" s="26">
        <v>43424</v>
      </c>
      <c r="BL118" s="26">
        <v>43455</v>
      </c>
      <c r="BM118" s="26" t="s">
        <v>55</v>
      </c>
      <c r="BN118" s="26" t="s">
        <v>55</v>
      </c>
      <c r="BO118" s="26" t="s">
        <v>55</v>
      </c>
      <c r="BP118" s="26">
        <v>43455</v>
      </c>
      <c r="BQ118" s="27">
        <v>43220</v>
      </c>
      <c r="BR118" s="28">
        <f t="shared" si="1"/>
        <v>7.833333333333333</v>
      </c>
      <c r="BS118" s="21" t="s">
        <v>1586</v>
      </c>
      <c r="BT118" s="25" t="str">
        <f>INDEX(Countries[Country Name],MATCH(FR_tracker_table[[#This Row],[Country ID]],Countries[Country ID],0))</f>
        <v>Kosovo</v>
      </c>
      <c r="BU118" s="25" t="str">
        <f>INDEX(Countries[Global Fund Region],MATCH(FR_tracker_table[[#This Row],[Country ID]],Countries[Country ID],0))</f>
        <v>EECA</v>
      </c>
      <c r="BV118" s="25" t="str">
        <f>INDEX(Countries[Portfolio Categorisation],MATCH(FR_tracker_table[[#This Row],[Country ID]],Countries[Country ID],0))</f>
        <v>Focused</v>
      </c>
      <c r="BW11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19" spans="1:75" ht="15" customHeight="1" x14ac:dyDescent="0.25">
      <c r="A119" s="25" t="s">
        <v>869</v>
      </c>
      <c r="B119" s="25" t="s">
        <v>870</v>
      </c>
      <c r="C119" s="25" t="s">
        <v>55</v>
      </c>
      <c r="D119" s="25" t="s">
        <v>55</v>
      </c>
      <c r="E119" s="25" t="s">
        <v>55</v>
      </c>
      <c r="F119" s="25" t="s">
        <v>871</v>
      </c>
      <c r="G119" s="25" t="s">
        <v>56</v>
      </c>
      <c r="H119" s="25" t="s">
        <v>56</v>
      </c>
      <c r="I119" s="25" t="s">
        <v>76</v>
      </c>
      <c r="J119" s="25" t="s">
        <v>385</v>
      </c>
      <c r="K119" s="25" t="s">
        <v>58</v>
      </c>
      <c r="L119" s="25" t="s">
        <v>399</v>
      </c>
      <c r="M119" s="25" t="s">
        <v>387</v>
      </c>
      <c r="N119" s="25" t="s">
        <v>388</v>
      </c>
      <c r="O119" s="25" t="s">
        <v>69</v>
      </c>
      <c r="P119" s="27">
        <v>42878</v>
      </c>
      <c r="Q119" s="25">
        <v>2285013.879312607</v>
      </c>
      <c r="R119" s="25">
        <v>2361097.9298815834</v>
      </c>
      <c r="S119" s="25">
        <v>2285537.8971809209</v>
      </c>
      <c r="T119" s="25">
        <v>6931650</v>
      </c>
      <c r="U119" s="25">
        <v>0</v>
      </c>
      <c r="V119" s="25" t="s">
        <v>409</v>
      </c>
      <c r="W119" s="25" t="s">
        <v>55</v>
      </c>
      <c r="X119" s="25" t="s">
        <v>55</v>
      </c>
      <c r="Y119" s="25" t="s">
        <v>55</v>
      </c>
      <c r="Z119" s="25" t="s">
        <v>55</v>
      </c>
      <c r="AA119" s="25" t="s">
        <v>401</v>
      </c>
      <c r="AB119" s="25" t="s">
        <v>391</v>
      </c>
      <c r="AC119" s="25" t="s">
        <v>391</v>
      </c>
      <c r="AD119" s="25" t="s">
        <v>391</v>
      </c>
      <c r="AE119" s="25" t="s">
        <v>395</v>
      </c>
      <c r="AF119" s="25" t="s">
        <v>391</v>
      </c>
      <c r="AG119" s="25" t="s">
        <v>391</v>
      </c>
      <c r="AH119" s="25" t="s">
        <v>60</v>
      </c>
      <c r="AI119" s="25">
        <v>6931650</v>
      </c>
      <c r="AJ119" s="25">
        <v>0</v>
      </c>
      <c r="AK119" s="25">
        <v>44226</v>
      </c>
      <c r="AL119" s="25">
        <v>7374096</v>
      </c>
      <c r="AM119" s="25">
        <v>6931650.2400000002</v>
      </c>
      <c r="AN119" s="25" t="s">
        <v>870</v>
      </c>
      <c r="AO119" s="25" t="s">
        <v>62</v>
      </c>
      <c r="AP119" s="25" t="s">
        <v>55</v>
      </c>
      <c r="AQ119" s="25" t="s">
        <v>136</v>
      </c>
      <c r="AR119" s="25" t="s">
        <v>64</v>
      </c>
      <c r="AS119" s="25" t="s">
        <v>65</v>
      </c>
      <c r="AT119" s="25">
        <v>1.1222085063404781</v>
      </c>
      <c r="AU119" s="25">
        <v>7374096</v>
      </c>
      <c r="AV119" s="25">
        <v>6931650.2400000002</v>
      </c>
      <c r="AW119" s="25">
        <v>2285013.879312607</v>
      </c>
      <c r="AX119" s="25">
        <v>2361097.9298815834</v>
      </c>
      <c r="AY119" s="25">
        <v>2285537.8971809209</v>
      </c>
      <c r="AZ119" s="25">
        <v>6931650</v>
      </c>
      <c r="BA119" s="25">
        <v>0</v>
      </c>
      <c r="BB119" s="25">
        <v>6931650</v>
      </c>
      <c r="BC119" s="25">
        <v>0</v>
      </c>
      <c r="BD119" s="25">
        <v>44226</v>
      </c>
      <c r="BE119" s="25" t="s">
        <v>207</v>
      </c>
      <c r="BF119" s="25" t="s">
        <v>213</v>
      </c>
      <c r="BG119" s="26">
        <v>43039</v>
      </c>
      <c r="BH119" s="26" t="s">
        <v>55</v>
      </c>
      <c r="BI119" s="26" t="s">
        <v>55</v>
      </c>
      <c r="BJ119" s="26" t="s">
        <v>55</v>
      </c>
      <c r="BK119" s="26">
        <v>43039</v>
      </c>
      <c r="BL119" s="26">
        <v>43070</v>
      </c>
      <c r="BM119" s="26" t="s">
        <v>55</v>
      </c>
      <c r="BN119" s="26" t="s">
        <v>55</v>
      </c>
      <c r="BO119" s="26" t="s">
        <v>55</v>
      </c>
      <c r="BP119" s="26">
        <v>43070</v>
      </c>
      <c r="BQ119" s="27">
        <v>42878</v>
      </c>
      <c r="BR119" s="28">
        <f t="shared" si="1"/>
        <v>6.4</v>
      </c>
      <c r="BS119" s="21" t="s">
        <v>1583</v>
      </c>
      <c r="BT119" s="25" t="str">
        <f>INDEX(Countries[Country Name],MATCH(FR_tracker_table[[#This Row],[Country ID]],Countries[Country ID],0))</f>
        <v>Lao (Peoples Democratic Republic)</v>
      </c>
      <c r="BU119" s="25" t="str">
        <f>INDEX(Countries[Global Fund Region],MATCH(FR_tracker_table[[#This Row],[Country ID]],Countries[Country ID],0))</f>
        <v>SE Asia</v>
      </c>
      <c r="BV119" s="25" t="str">
        <f>INDEX(Countries[Portfolio Categorisation],MATCH(FR_tracker_table[[#This Row],[Country ID]],Countries[Country ID],0))</f>
        <v>Focused</v>
      </c>
      <c r="BW11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20" spans="1:75" ht="15" customHeight="1" x14ac:dyDescent="0.25">
      <c r="A120" s="25" t="s">
        <v>872</v>
      </c>
      <c r="B120" s="25" t="s">
        <v>873</v>
      </c>
      <c r="C120" s="25" t="s">
        <v>55</v>
      </c>
      <c r="D120" s="25" t="s">
        <v>55</v>
      </c>
      <c r="E120" s="25" t="s">
        <v>55</v>
      </c>
      <c r="F120" s="25" t="s">
        <v>874</v>
      </c>
      <c r="G120" s="25" t="s">
        <v>67</v>
      </c>
      <c r="H120" s="25" t="s">
        <v>67</v>
      </c>
      <c r="I120" s="25" t="s">
        <v>76</v>
      </c>
      <c r="J120" s="25" t="s">
        <v>385</v>
      </c>
      <c r="K120" s="25" t="s">
        <v>58</v>
      </c>
      <c r="L120" s="25" t="s">
        <v>386</v>
      </c>
      <c r="M120" s="25" t="s">
        <v>387</v>
      </c>
      <c r="N120" s="25" t="s">
        <v>388</v>
      </c>
      <c r="O120" s="25" t="s">
        <v>59</v>
      </c>
      <c r="P120" s="27">
        <v>42814</v>
      </c>
      <c r="Q120" s="25">
        <v>2884936.9907697788</v>
      </c>
      <c r="R120" s="25">
        <v>2988691.9049380166</v>
      </c>
      <c r="S120" s="25">
        <v>1961965.8570795204</v>
      </c>
      <c r="T120" s="25">
        <v>7835595</v>
      </c>
      <c r="U120" s="25">
        <v>0</v>
      </c>
      <c r="V120" s="25" t="s">
        <v>875</v>
      </c>
      <c r="W120" s="25" t="s">
        <v>55</v>
      </c>
      <c r="X120" s="25" t="s">
        <v>55</v>
      </c>
      <c r="Y120" s="25" t="s">
        <v>55</v>
      </c>
      <c r="Z120" s="25" t="s">
        <v>55</v>
      </c>
      <c r="AA120" s="25" t="s">
        <v>401</v>
      </c>
      <c r="AB120" s="25" t="s">
        <v>391</v>
      </c>
      <c r="AC120" s="25" t="s">
        <v>391</v>
      </c>
      <c r="AD120" s="25" t="s">
        <v>391</v>
      </c>
      <c r="AE120" s="25" t="s">
        <v>395</v>
      </c>
      <c r="AF120" s="25" t="s">
        <v>391</v>
      </c>
      <c r="AG120" s="25" t="s">
        <v>391</v>
      </c>
      <c r="AH120" s="25" t="s">
        <v>60</v>
      </c>
      <c r="AI120" s="25">
        <v>7835595</v>
      </c>
      <c r="AJ120" s="25">
        <v>0</v>
      </c>
      <c r="AK120" s="25">
        <v>32000</v>
      </c>
      <c r="AL120" s="25">
        <v>7393149</v>
      </c>
      <c r="AM120" s="25">
        <v>7835594.7599999998</v>
      </c>
      <c r="AN120" s="25" t="s">
        <v>873</v>
      </c>
      <c r="AO120" s="25" t="s">
        <v>62</v>
      </c>
      <c r="AP120" s="25" t="s">
        <v>55</v>
      </c>
      <c r="AQ120" s="25" t="s">
        <v>136</v>
      </c>
      <c r="AR120" s="25" t="s">
        <v>64</v>
      </c>
      <c r="AS120" s="25" t="s">
        <v>65</v>
      </c>
      <c r="AT120" s="25">
        <v>1.1222085063404781</v>
      </c>
      <c r="AU120" s="25">
        <v>7393149</v>
      </c>
      <c r="AV120" s="25">
        <v>7835594.7599999998</v>
      </c>
      <c r="AW120" s="25">
        <v>2884936.9907697788</v>
      </c>
      <c r="AX120" s="25">
        <v>2988691.9049380166</v>
      </c>
      <c r="AY120" s="25">
        <v>1961965.8570795204</v>
      </c>
      <c r="AZ120" s="25">
        <v>7835595</v>
      </c>
      <c r="BA120" s="25">
        <v>0</v>
      </c>
      <c r="BB120" s="25">
        <v>7835595</v>
      </c>
      <c r="BC120" s="25">
        <v>0</v>
      </c>
      <c r="BD120" s="25">
        <v>32000</v>
      </c>
      <c r="BE120" s="25" t="s">
        <v>207</v>
      </c>
      <c r="BF120" s="25" t="s">
        <v>213</v>
      </c>
      <c r="BG120" s="26">
        <v>42991</v>
      </c>
      <c r="BH120" s="26" t="s">
        <v>55</v>
      </c>
      <c r="BI120" s="26" t="s">
        <v>55</v>
      </c>
      <c r="BJ120" s="26" t="s">
        <v>55</v>
      </c>
      <c r="BK120" s="26">
        <v>42991</v>
      </c>
      <c r="BL120" s="26">
        <v>43021</v>
      </c>
      <c r="BM120" s="26" t="s">
        <v>55</v>
      </c>
      <c r="BN120" s="26" t="s">
        <v>55</v>
      </c>
      <c r="BO120" s="26" t="s">
        <v>55</v>
      </c>
      <c r="BP120" s="26">
        <v>43021</v>
      </c>
      <c r="BQ120" s="27">
        <v>42814</v>
      </c>
      <c r="BR120" s="28">
        <f t="shared" si="1"/>
        <v>6.9</v>
      </c>
      <c r="BS120" s="21" t="s">
        <v>1582</v>
      </c>
      <c r="BT120" s="25" t="str">
        <f>INDEX(Countries[Country Name],MATCH(FR_tracker_table[[#This Row],[Country ID]],Countries[Country ID],0))</f>
        <v>Lao (Peoples Democratic Republic)</v>
      </c>
      <c r="BU120" s="25" t="str">
        <f>INDEX(Countries[Global Fund Region],MATCH(FR_tracker_table[[#This Row],[Country ID]],Countries[Country ID],0))</f>
        <v>SE Asia</v>
      </c>
      <c r="BV120" s="25" t="str">
        <f>INDEX(Countries[Portfolio Categorisation],MATCH(FR_tracker_table[[#This Row],[Country ID]],Countries[Country ID],0))</f>
        <v>Focused</v>
      </c>
      <c r="BW12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21" spans="1:75" ht="15" customHeight="1" x14ac:dyDescent="0.25">
      <c r="A121" s="25" t="s">
        <v>1459</v>
      </c>
      <c r="B121" s="25" t="s">
        <v>876</v>
      </c>
      <c r="C121" s="25" t="s">
        <v>877</v>
      </c>
      <c r="D121" s="25" t="s">
        <v>55</v>
      </c>
      <c r="E121" s="25" t="s">
        <v>55</v>
      </c>
      <c r="F121" s="25" t="s">
        <v>878</v>
      </c>
      <c r="G121" s="25" t="s">
        <v>407</v>
      </c>
      <c r="H121" s="25" t="s">
        <v>75</v>
      </c>
      <c r="I121" s="25" t="s">
        <v>68</v>
      </c>
      <c r="J121" s="25" t="s">
        <v>385</v>
      </c>
      <c r="K121" s="25" t="s">
        <v>58</v>
      </c>
      <c r="L121" s="25" t="s">
        <v>427</v>
      </c>
      <c r="M121" s="25" t="s">
        <v>408</v>
      </c>
      <c r="N121" s="25" t="s">
        <v>388</v>
      </c>
      <c r="O121" s="25" t="s">
        <v>69</v>
      </c>
      <c r="P121" s="27">
        <v>42879</v>
      </c>
      <c r="Q121" s="25">
        <v>11972298.057681415</v>
      </c>
      <c r="R121" s="25">
        <v>10012060.618665038</v>
      </c>
      <c r="S121" s="25">
        <v>7495740.3262614515</v>
      </c>
      <c r="T121" s="25">
        <v>29480099.002607904</v>
      </c>
      <c r="U121" s="25">
        <v>0</v>
      </c>
      <c r="V121" s="25" t="s">
        <v>409</v>
      </c>
      <c r="W121" s="25" t="s">
        <v>879</v>
      </c>
      <c r="X121" s="25" t="s">
        <v>55</v>
      </c>
      <c r="Y121" s="25" t="s">
        <v>55</v>
      </c>
      <c r="Z121" s="25" t="s">
        <v>55</v>
      </c>
      <c r="AA121" s="25" t="s">
        <v>401</v>
      </c>
      <c r="AB121" s="25" t="s">
        <v>391</v>
      </c>
      <c r="AC121" s="25" t="s">
        <v>391</v>
      </c>
      <c r="AD121" s="25" t="s">
        <v>391</v>
      </c>
      <c r="AE121" s="25" t="s">
        <v>402</v>
      </c>
      <c r="AF121" s="25" t="s">
        <v>391</v>
      </c>
      <c r="AG121" s="25" t="s">
        <v>391</v>
      </c>
      <c r="AH121" s="25" t="s">
        <v>60</v>
      </c>
      <c r="AI121" s="25">
        <v>29480099</v>
      </c>
      <c r="AJ121" s="25">
        <v>0</v>
      </c>
      <c r="AK121" s="25">
        <v>542886</v>
      </c>
      <c r="AL121" s="25">
        <v>29480099</v>
      </c>
      <c r="AM121" s="25">
        <v>29480099</v>
      </c>
      <c r="AN121" s="25" t="s">
        <v>880</v>
      </c>
      <c r="AO121" s="25" t="s">
        <v>62</v>
      </c>
      <c r="AP121" s="25" t="s">
        <v>55</v>
      </c>
      <c r="AQ121" s="25" t="s">
        <v>138</v>
      </c>
      <c r="AR121" s="25" t="s">
        <v>64</v>
      </c>
      <c r="AS121" s="25" t="s">
        <v>65</v>
      </c>
      <c r="AT121" s="25">
        <v>1.1222085063404781</v>
      </c>
      <c r="AU121" s="25">
        <v>29480099</v>
      </c>
      <c r="AV121" s="25">
        <v>29480099</v>
      </c>
      <c r="AW121" s="25">
        <v>11972298.057681415</v>
      </c>
      <c r="AX121" s="25">
        <v>10012060.618665038</v>
      </c>
      <c r="AY121" s="25">
        <v>7495740.3262614515</v>
      </c>
      <c r="AZ121" s="25">
        <v>29480099.002607904</v>
      </c>
      <c r="BA121" s="25">
        <v>0</v>
      </c>
      <c r="BB121" s="25">
        <v>29480099</v>
      </c>
      <c r="BC121" s="25">
        <v>0</v>
      </c>
      <c r="BD121" s="25">
        <v>542886</v>
      </c>
      <c r="BE121" s="25" t="s">
        <v>239</v>
      </c>
      <c r="BF121" s="25" t="s">
        <v>208</v>
      </c>
      <c r="BG121" s="26">
        <v>43039</v>
      </c>
      <c r="BH121" s="26" t="s">
        <v>55</v>
      </c>
      <c r="BI121" s="26" t="s">
        <v>55</v>
      </c>
      <c r="BJ121" s="26" t="s">
        <v>55</v>
      </c>
      <c r="BK121" s="26">
        <v>43039</v>
      </c>
      <c r="BL121" s="26">
        <v>43070</v>
      </c>
      <c r="BM121" s="26" t="s">
        <v>55</v>
      </c>
      <c r="BN121" s="26" t="s">
        <v>55</v>
      </c>
      <c r="BO121" s="26" t="s">
        <v>55</v>
      </c>
      <c r="BP121" s="26">
        <v>43070</v>
      </c>
      <c r="BQ121" s="27">
        <v>42878</v>
      </c>
      <c r="BR121" s="28">
        <f t="shared" si="1"/>
        <v>6.4</v>
      </c>
      <c r="BS121" s="21" t="s">
        <v>1583</v>
      </c>
      <c r="BT121" s="25" t="str">
        <f>INDEX(Countries[Country Name],MATCH(FR_tracker_table[[#This Row],[Country ID]],Countries[Country ID],0))</f>
        <v>Liberia</v>
      </c>
      <c r="BU121" s="25" t="str">
        <f>INDEX(Countries[Global Fund Region],MATCH(FR_tracker_table[[#This Row],[Country ID]],Countries[Country ID],0))</f>
        <v>WA</v>
      </c>
      <c r="BV121" s="25" t="str">
        <f>INDEX(Countries[Portfolio Categorisation],MATCH(FR_tracker_table[[#This Row],[Country ID]],Countries[Country ID],0))</f>
        <v>Core</v>
      </c>
      <c r="BW12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22" spans="1:75" ht="15" customHeight="1" x14ac:dyDescent="0.25">
      <c r="A122" s="25" t="s">
        <v>881</v>
      </c>
      <c r="B122" s="25" t="s">
        <v>882</v>
      </c>
      <c r="C122" s="25" t="s">
        <v>55</v>
      </c>
      <c r="D122" s="25" t="s">
        <v>55</v>
      </c>
      <c r="E122" s="25" t="s">
        <v>55</v>
      </c>
      <c r="F122" s="25" t="s">
        <v>883</v>
      </c>
      <c r="G122" s="25" t="s">
        <v>70</v>
      </c>
      <c r="H122" s="25" t="s">
        <v>70</v>
      </c>
      <c r="I122" s="25" t="s">
        <v>57</v>
      </c>
      <c r="J122" s="25" t="s">
        <v>385</v>
      </c>
      <c r="K122" s="25" t="s">
        <v>58</v>
      </c>
      <c r="L122" s="25" t="s">
        <v>427</v>
      </c>
      <c r="M122" s="25" t="s">
        <v>716</v>
      </c>
      <c r="N122" s="25" t="s">
        <v>388</v>
      </c>
      <c r="O122" s="25" t="s">
        <v>59</v>
      </c>
      <c r="P122" s="27">
        <v>42814</v>
      </c>
      <c r="Q122" s="25">
        <v>0</v>
      </c>
      <c r="R122" s="25">
        <v>0</v>
      </c>
      <c r="S122" s="25">
        <v>0</v>
      </c>
      <c r="T122" s="25">
        <v>36268149</v>
      </c>
      <c r="U122" s="25">
        <v>0</v>
      </c>
      <c r="V122" s="25" t="s">
        <v>884</v>
      </c>
      <c r="W122" s="25" t="s">
        <v>885</v>
      </c>
      <c r="X122" s="25" t="s">
        <v>55</v>
      </c>
      <c r="Y122" s="25" t="s">
        <v>55</v>
      </c>
      <c r="Z122" s="25" t="s">
        <v>55</v>
      </c>
      <c r="AA122" s="25" t="s">
        <v>390</v>
      </c>
      <c r="AB122" s="25" t="s">
        <v>55</v>
      </c>
      <c r="AC122" s="25" t="s">
        <v>55</v>
      </c>
      <c r="AD122" s="25" t="s">
        <v>391</v>
      </c>
      <c r="AE122" s="25" t="s">
        <v>402</v>
      </c>
      <c r="AF122" s="25" t="s">
        <v>391</v>
      </c>
      <c r="AG122" s="25" t="s">
        <v>391</v>
      </c>
      <c r="AH122" s="25" t="s">
        <v>60</v>
      </c>
      <c r="AI122" s="25">
        <v>36268149</v>
      </c>
      <c r="AJ122" s="25">
        <v>0</v>
      </c>
      <c r="AK122" s="25">
        <v>723116</v>
      </c>
      <c r="AL122" s="25">
        <v>36268149</v>
      </c>
      <c r="AM122" s="25">
        <v>36268149</v>
      </c>
      <c r="AN122" s="25" t="s">
        <v>882</v>
      </c>
      <c r="AO122" s="25" t="s">
        <v>62</v>
      </c>
      <c r="AP122" s="25" t="s">
        <v>55</v>
      </c>
      <c r="AQ122" s="25" t="s">
        <v>138</v>
      </c>
      <c r="AR122" s="25" t="s">
        <v>64</v>
      </c>
      <c r="AS122" s="25" t="s">
        <v>65</v>
      </c>
      <c r="AT122" s="25">
        <v>1.1222085063404781</v>
      </c>
      <c r="AU122" s="25">
        <v>36268149</v>
      </c>
      <c r="AV122" s="25">
        <v>36268149</v>
      </c>
      <c r="AW122" s="25">
        <v>0</v>
      </c>
      <c r="AX122" s="25">
        <v>0</v>
      </c>
      <c r="AY122" s="25">
        <v>0</v>
      </c>
      <c r="AZ122" s="25">
        <v>36268149</v>
      </c>
      <c r="BA122" s="25">
        <v>0</v>
      </c>
      <c r="BB122" s="25">
        <v>36268149</v>
      </c>
      <c r="BC122" s="25">
        <v>0</v>
      </c>
      <c r="BD122" s="25">
        <v>723116</v>
      </c>
      <c r="BE122" s="25" t="s">
        <v>239</v>
      </c>
      <c r="BF122" s="25" t="s">
        <v>208</v>
      </c>
      <c r="BG122" s="26">
        <v>43039</v>
      </c>
      <c r="BH122" s="26" t="s">
        <v>55</v>
      </c>
      <c r="BI122" s="26" t="s">
        <v>55</v>
      </c>
      <c r="BJ122" s="26" t="s">
        <v>55</v>
      </c>
      <c r="BK122" s="26">
        <v>43039</v>
      </c>
      <c r="BL122" s="26">
        <v>43070</v>
      </c>
      <c r="BM122" s="26" t="s">
        <v>55</v>
      </c>
      <c r="BN122" s="26" t="s">
        <v>55</v>
      </c>
      <c r="BO122" s="26" t="s">
        <v>55</v>
      </c>
      <c r="BP122" s="26">
        <v>43070</v>
      </c>
      <c r="BQ122" s="27">
        <v>42814</v>
      </c>
      <c r="BR122" s="28">
        <f t="shared" si="1"/>
        <v>8.5333333333333332</v>
      </c>
      <c r="BS122" s="21" t="s">
        <v>1582</v>
      </c>
      <c r="BT122" s="25" t="str">
        <f>INDEX(Countries[Country Name],MATCH(FR_tracker_table[[#This Row],[Country ID]],Countries[Country ID],0))</f>
        <v>Liberia</v>
      </c>
      <c r="BU122" s="25" t="str">
        <f>INDEX(Countries[Global Fund Region],MATCH(FR_tracker_table[[#This Row],[Country ID]],Countries[Country ID],0))</f>
        <v>WA</v>
      </c>
      <c r="BV122" s="25" t="str">
        <f>INDEX(Countries[Portfolio Categorisation],MATCH(FR_tracker_table[[#This Row],[Country ID]],Countries[Country ID],0))</f>
        <v>Core</v>
      </c>
      <c r="BW12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23" spans="1:75" ht="15" customHeight="1" x14ac:dyDescent="0.25">
      <c r="A123" s="25" t="s">
        <v>886</v>
      </c>
      <c r="B123" s="25" t="s">
        <v>887</v>
      </c>
      <c r="C123" s="25" t="s">
        <v>55</v>
      </c>
      <c r="D123" s="25" t="s">
        <v>55</v>
      </c>
      <c r="E123" s="25" t="s">
        <v>55</v>
      </c>
      <c r="F123" s="25" t="s">
        <v>888</v>
      </c>
      <c r="G123" s="25" t="s">
        <v>56</v>
      </c>
      <c r="H123" s="25" t="s">
        <v>56</v>
      </c>
      <c r="I123" s="25" t="s">
        <v>76</v>
      </c>
      <c r="J123" s="25" t="s">
        <v>385</v>
      </c>
      <c r="K123" s="25" t="s">
        <v>58</v>
      </c>
      <c r="L123" s="25" t="s">
        <v>386</v>
      </c>
      <c r="M123" s="25" t="s">
        <v>387</v>
      </c>
      <c r="N123" s="25" t="s">
        <v>388</v>
      </c>
      <c r="O123" s="25" t="s">
        <v>80</v>
      </c>
      <c r="P123" s="27">
        <v>43138</v>
      </c>
      <c r="Q123" s="25">
        <v>2358126</v>
      </c>
      <c r="R123" s="25">
        <v>2332310</v>
      </c>
      <c r="S123" s="25">
        <v>2257611</v>
      </c>
      <c r="T123" s="25">
        <v>6948047</v>
      </c>
      <c r="U123" s="25">
        <v>0</v>
      </c>
      <c r="V123" s="25" t="s">
        <v>1395</v>
      </c>
      <c r="W123" s="25" t="s">
        <v>1396</v>
      </c>
      <c r="X123" s="25" t="s">
        <v>55</v>
      </c>
      <c r="Y123" s="25" t="s">
        <v>55</v>
      </c>
      <c r="Z123" s="25" t="s">
        <v>55</v>
      </c>
      <c r="AA123" s="25" t="s">
        <v>422</v>
      </c>
      <c r="AB123" s="25" t="s">
        <v>391</v>
      </c>
      <c r="AC123" s="25" t="s">
        <v>391</v>
      </c>
      <c r="AD123" s="25" t="s">
        <v>391</v>
      </c>
      <c r="AE123" s="25" t="s">
        <v>422</v>
      </c>
      <c r="AF123" s="25" t="s">
        <v>391</v>
      </c>
      <c r="AG123" s="25" t="s">
        <v>391</v>
      </c>
      <c r="AH123" s="25" t="s">
        <v>60</v>
      </c>
      <c r="AI123" s="25">
        <v>6948047</v>
      </c>
      <c r="AJ123" s="25">
        <v>0</v>
      </c>
      <c r="AK123" s="25">
        <v>1800000</v>
      </c>
      <c r="AL123" s="25">
        <v>6948047</v>
      </c>
      <c r="AM123" s="25">
        <v>6948047</v>
      </c>
      <c r="AN123" s="25" t="s">
        <v>887</v>
      </c>
      <c r="AO123" s="25" t="s">
        <v>62</v>
      </c>
      <c r="AP123" s="25" t="s">
        <v>55</v>
      </c>
      <c r="AQ123" s="25" t="s">
        <v>178</v>
      </c>
      <c r="AR123" s="25" t="s">
        <v>64</v>
      </c>
      <c r="AS123" s="25" t="s">
        <v>65</v>
      </c>
      <c r="AT123" s="25">
        <v>1.1222085063404781</v>
      </c>
      <c r="AU123" s="25">
        <v>6948047</v>
      </c>
      <c r="AV123" s="25">
        <v>6948047</v>
      </c>
      <c r="AW123" s="25">
        <v>2358126</v>
      </c>
      <c r="AX123" s="25">
        <v>2332310</v>
      </c>
      <c r="AY123" s="25">
        <v>2257611</v>
      </c>
      <c r="AZ123" s="25">
        <v>6948047</v>
      </c>
      <c r="BA123" s="25">
        <v>0</v>
      </c>
      <c r="BB123" s="25">
        <v>6948047</v>
      </c>
      <c r="BC123" s="25">
        <v>0</v>
      </c>
      <c r="BD123" s="25">
        <v>1800000</v>
      </c>
      <c r="BE123" s="25" t="s">
        <v>207</v>
      </c>
      <c r="BF123" s="25" t="s">
        <v>213</v>
      </c>
      <c r="BG123" s="26">
        <v>43424</v>
      </c>
      <c r="BH123" s="26" t="s">
        <v>55</v>
      </c>
      <c r="BI123" s="26" t="s">
        <v>55</v>
      </c>
      <c r="BJ123" s="26" t="s">
        <v>55</v>
      </c>
      <c r="BK123" s="26">
        <v>43424</v>
      </c>
      <c r="BL123" s="26">
        <v>43455</v>
      </c>
      <c r="BM123" s="26" t="s">
        <v>55</v>
      </c>
      <c r="BN123" s="26" t="s">
        <v>55</v>
      </c>
      <c r="BO123" s="26" t="s">
        <v>55</v>
      </c>
      <c r="BP123" s="26">
        <v>43455</v>
      </c>
      <c r="BQ123" s="27">
        <v>43138</v>
      </c>
      <c r="BR123" s="28">
        <f t="shared" si="1"/>
        <v>10.566666666666666</v>
      </c>
      <c r="BS123" s="21" t="s">
        <v>1585</v>
      </c>
      <c r="BT123" s="25" t="str">
        <f>INDEX(Countries[Country Name],MATCH(FR_tracker_table[[#This Row],[Country ID]],Countries[Country ID],0))</f>
        <v>Sri Lanka</v>
      </c>
      <c r="BU123" s="25" t="str">
        <f>INDEX(Countries[Global Fund Region],MATCH(FR_tracker_table[[#This Row],[Country ID]],Countries[Country ID],0))</f>
        <v>SE Asia</v>
      </c>
      <c r="BV123" s="25" t="str">
        <f>INDEX(Countries[Portfolio Categorisation],MATCH(FR_tracker_table[[#This Row],[Country ID]],Countries[Country ID],0))</f>
        <v>Focused</v>
      </c>
      <c r="BW12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24" spans="1:75" ht="15" customHeight="1" x14ac:dyDescent="0.25">
      <c r="A124" s="25" t="s">
        <v>889</v>
      </c>
      <c r="B124" s="25" t="s">
        <v>890</v>
      </c>
      <c r="C124" s="25" t="s">
        <v>55</v>
      </c>
      <c r="D124" s="25" t="s">
        <v>55</v>
      </c>
      <c r="E124" s="25" t="s">
        <v>55</v>
      </c>
      <c r="F124" s="25" t="s">
        <v>891</v>
      </c>
      <c r="G124" s="25" t="s">
        <v>70</v>
      </c>
      <c r="H124" s="25" t="s">
        <v>70</v>
      </c>
      <c r="I124" s="25" t="s">
        <v>71</v>
      </c>
      <c r="J124" s="25" t="s">
        <v>385</v>
      </c>
      <c r="K124" s="25" t="s">
        <v>58</v>
      </c>
      <c r="L124" s="25" t="s">
        <v>386</v>
      </c>
      <c r="M124" s="25" t="s">
        <v>387</v>
      </c>
      <c r="N124" s="25" t="s">
        <v>388</v>
      </c>
      <c r="O124" s="25" t="s">
        <v>72</v>
      </c>
      <c r="P124" s="27">
        <v>43221</v>
      </c>
      <c r="Q124" s="25">
        <v>1179564</v>
      </c>
      <c r="R124" s="25">
        <v>700286</v>
      </c>
      <c r="S124" s="25">
        <v>620028</v>
      </c>
      <c r="T124" s="25">
        <v>2499878</v>
      </c>
      <c r="U124" s="25">
        <v>0</v>
      </c>
      <c r="V124" s="25" t="s">
        <v>1460</v>
      </c>
      <c r="W124" s="25" t="s">
        <v>55</v>
      </c>
      <c r="X124" s="25" t="s">
        <v>55</v>
      </c>
      <c r="Y124" s="25" t="s">
        <v>55</v>
      </c>
      <c r="Z124" s="25" t="s">
        <v>55</v>
      </c>
      <c r="AA124" s="25" t="s">
        <v>422</v>
      </c>
      <c r="AB124" s="25" t="s">
        <v>391</v>
      </c>
      <c r="AC124" s="25" t="s">
        <v>391</v>
      </c>
      <c r="AD124" s="25" t="s">
        <v>391</v>
      </c>
      <c r="AE124" s="25" t="s">
        <v>395</v>
      </c>
      <c r="AF124" s="25" t="s">
        <v>391</v>
      </c>
      <c r="AG124" s="25" t="s">
        <v>391</v>
      </c>
      <c r="AH124" s="25" t="s">
        <v>60</v>
      </c>
      <c r="AI124" s="25">
        <v>2499878</v>
      </c>
      <c r="AJ124" s="25">
        <v>0</v>
      </c>
      <c r="AK124" s="25">
        <v>0</v>
      </c>
      <c r="AL124" s="25">
        <v>2500000</v>
      </c>
      <c r="AM124" s="25">
        <v>2500000</v>
      </c>
      <c r="AN124" s="25" t="s">
        <v>890</v>
      </c>
      <c r="AO124" s="25" t="s">
        <v>62</v>
      </c>
      <c r="AP124" s="25" t="s">
        <v>55</v>
      </c>
      <c r="AQ124" s="25" t="s">
        <v>178</v>
      </c>
      <c r="AR124" s="25" t="s">
        <v>64</v>
      </c>
      <c r="AS124" s="25" t="s">
        <v>65</v>
      </c>
      <c r="AT124" s="25">
        <v>1.1222085063404781</v>
      </c>
      <c r="AU124" s="25">
        <v>2500000</v>
      </c>
      <c r="AV124" s="25">
        <v>2500000</v>
      </c>
      <c r="AW124" s="25">
        <v>1179564</v>
      </c>
      <c r="AX124" s="25">
        <v>700286</v>
      </c>
      <c r="AY124" s="25">
        <v>620028</v>
      </c>
      <c r="AZ124" s="25">
        <v>2499878</v>
      </c>
      <c r="BA124" s="25">
        <v>0</v>
      </c>
      <c r="BB124" s="25">
        <v>2499878</v>
      </c>
      <c r="BC124" s="25">
        <v>0</v>
      </c>
      <c r="BD124" s="25">
        <v>0</v>
      </c>
      <c r="BE124" s="25" t="s">
        <v>207</v>
      </c>
      <c r="BF124" s="25" t="s">
        <v>213</v>
      </c>
      <c r="BG124" s="26">
        <v>43446</v>
      </c>
      <c r="BH124" s="26" t="s">
        <v>55</v>
      </c>
      <c r="BI124" s="26" t="s">
        <v>55</v>
      </c>
      <c r="BJ124" s="26" t="s">
        <v>55</v>
      </c>
      <c r="BK124" s="26">
        <v>43446</v>
      </c>
      <c r="BL124" s="26">
        <v>43496</v>
      </c>
      <c r="BM124" s="26" t="s">
        <v>55</v>
      </c>
      <c r="BN124" s="26" t="s">
        <v>55</v>
      </c>
      <c r="BO124" s="26" t="s">
        <v>55</v>
      </c>
      <c r="BP124" s="26">
        <v>43496</v>
      </c>
      <c r="BQ124" s="27">
        <v>43220</v>
      </c>
      <c r="BR124" s="28">
        <f t="shared" si="1"/>
        <v>9.1999999999999993</v>
      </c>
      <c r="BS124" s="21" t="s">
        <v>1586</v>
      </c>
      <c r="BT124" s="25" t="str">
        <f>INDEX(Countries[Country Name],MATCH(FR_tracker_table[[#This Row],[Country ID]],Countries[Country ID],0))</f>
        <v>Sri Lanka</v>
      </c>
      <c r="BU124" s="25" t="str">
        <f>INDEX(Countries[Global Fund Region],MATCH(FR_tracker_table[[#This Row],[Country ID]],Countries[Country ID],0))</f>
        <v>SE Asia</v>
      </c>
      <c r="BV124" s="25" t="str">
        <f>INDEX(Countries[Portfolio Categorisation],MATCH(FR_tracker_table[[#This Row],[Country ID]],Countries[Country ID],0))</f>
        <v>Focused</v>
      </c>
      <c r="BW12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25" spans="1:75" ht="15" customHeight="1" x14ac:dyDescent="0.25">
      <c r="A125" s="25" t="s">
        <v>892</v>
      </c>
      <c r="B125" s="25" t="s">
        <v>893</v>
      </c>
      <c r="C125" s="25" t="s">
        <v>55</v>
      </c>
      <c r="D125" s="25" t="s">
        <v>55</v>
      </c>
      <c r="E125" s="25" t="s">
        <v>55</v>
      </c>
      <c r="F125" s="25" t="s">
        <v>894</v>
      </c>
      <c r="G125" s="25" t="s">
        <v>67</v>
      </c>
      <c r="H125" s="25" t="s">
        <v>67</v>
      </c>
      <c r="I125" s="25" t="s">
        <v>57</v>
      </c>
      <c r="J125" s="25" t="s">
        <v>385</v>
      </c>
      <c r="K125" s="25" t="s">
        <v>58</v>
      </c>
      <c r="L125" s="25" t="s">
        <v>386</v>
      </c>
      <c r="M125" s="25" t="s">
        <v>387</v>
      </c>
      <c r="N125" s="25" t="s">
        <v>388</v>
      </c>
      <c r="O125" s="25" t="s">
        <v>80</v>
      </c>
      <c r="P125" s="27">
        <v>43138</v>
      </c>
      <c r="Q125" s="25">
        <v>0</v>
      </c>
      <c r="R125" s="25">
        <v>0</v>
      </c>
      <c r="S125" s="25">
        <v>0</v>
      </c>
      <c r="T125" s="25">
        <v>3024073</v>
      </c>
      <c r="U125" s="25">
        <v>0</v>
      </c>
      <c r="V125" s="25" t="s">
        <v>1397</v>
      </c>
      <c r="W125" s="25" t="s">
        <v>55</v>
      </c>
      <c r="X125" s="25" t="s">
        <v>55</v>
      </c>
      <c r="Y125" s="25" t="s">
        <v>55</v>
      </c>
      <c r="Z125" s="25" t="s">
        <v>55</v>
      </c>
      <c r="AA125" s="25" t="s">
        <v>390</v>
      </c>
      <c r="AB125" s="25" t="s">
        <v>391</v>
      </c>
      <c r="AC125" s="25" t="s">
        <v>391</v>
      </c>
      <c r="AD125" s="25" t="s">
        <v>391</v>
      </c>
      <c r="AE125" s="25" t="s">
        <v>395</v>
      </c>
      <c r="AF125" s="25" t="s">
        <v>391</v>
      </c>
      <c r="AG125" s="25" t="s">
        <v>391</v>
      </c>
      <c r="AH125" s="25" t="s">
        <v>60</v>
      </c>
      <c r="AI125" s="25">
        <v>3024073</v>
      </c>
      <c r="AJ125" s="25">
        <v>0</v>
      </c>
      <c r="AK125" s="25">
        <v>0</v>
      </c>
      <c r="AL125" s="25">
        <v>3024073</v>
      </c>
      <c r="AM125" s="25">
        <v>3024073</v>
      </c>
      <c r="AN125" s="25" t="s">
        <v>893</v>
      </c>
      <c r="AO125" s="25" t="s">
        <v>62</v>
      </c>
      <c r="AP125" s="25" t="s">
        <v>55</v>
      </c>
      <c r="AQ125" s="25" t="s">
        <v>178</v>
      </c>
      <c r="AR125" s="25" t="s">
        <v>64</v>
      </c>
      <c r="AS125" s="25" t="s">
        <v>65</v>
      </c>
      <c r="AT125" s="25">
        <v>1.1222085063404781</v>
      </c>
      <c r="AU125" s="25">
        <v>3024073</v>
      </c>
      <c r="AV125" s="25">
        <v>3024073</v>
      </c>
      <c r="AW125" s="25">
        <v>0</v>
      </c>
      <c r="AX125" s="25">
        <v>0</v>
      </c>
      <c r="AY125" s="25">
        <v>0</v>
      </c>
      <c r="AZ125" s="25">
        <v>3024073</v>
      </c>
      <c r="BA125" s="25">
        <v>0</v>
      </c>
      <c r="BB125" s="25">
        <v>3024073</v>
      </c>
      <c r="BC125" s="25">
        <v>0</v>
      </c>
      <c r="BD125" s="25">
        <v>0</v>
      </c>
      <c r="BE125" s="25" t="s">
        <v>207</v>
      </c>
      <c r="BF125" s="25" t="s">
        <v>213</v>
      </c>
      <c r="BG125" s="26">
        <v>43390</v>
      </c>
      <c r="BH125" s="26" t="s">
        <v>55</v>
      </c>
      <c r="BI125" s="26" t="s">
        <v>55</v>
      </c>
      <c r="BJ125" s="26" t="s">
        <v>55</v>
      </c>
      <c r="BK125" s="26">
        <v>43390</v>
      </c>
      <c r="BL125" s="26">
        <v>43416</v>
      </c>
      <c r="BM125" s="26" t="s">
        <v>55</v>
      </c>
      <c r="BN125" s="26" t="s">
        <v>55</v>
      </c>
      <c r="BO125" s="26" t="s">
        <v>55</v>
      </c>
      <c r="BP125" s="26">
        <v>43416</v>
      </c>
      <c r="BQ125" s="27">
        <v>43138</v>
      </c>
      <c r="BR125" s="28">
        <f t="shared" si="1"/>
        <v>9.2666666666666675</v>
      </c>
      <c r="BS125" s="21" t="s">
        <v>1585</v>
      </c>
      <c r="BT125" s="25" t="str">
        <f>INDEX(Countries[Country Name],MATCH(FR_tracker_table[[#This Row],[Country ID]],Countries[Country ID],0))</f>
        <v>Sri Lanka</v>
      </c>
      <c r="BU125" s="25" t="str">
        <f>INDEX(Countries[Global Fund Region],MATCH(FR_tracker_table[[#This Row],[Country ID]],Countries[Country ID],0))</f>
        <v>SE Asia</v>
      </c>
      <c r="BV125" s="25" t="str">
        <f>INDEX(Countries[Portfolio Categorisation],MATCH(FR_tracker_table[[#This Row],[Country ID]],Countries[Country ID],0))</f>
        <v>Focused</v>
      </c>
      <c r="BW12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26" spans="1:75" ht="15" customHeight="1" x14ac:dyDescent="0.25">
      <c r="A126" s="25" t="s">
        <v>895</v>
      </c>
      <c r="B126" s="25" t="s">
        <v>896</v>
      </c>
      <c r="C126" s="25" t="s">
        <v>897</v>
      </c>
      <c r="D126" s="25" t="s">
        <v>55</v>
      </c>
      <c r="E126" s="25" t="s">
        <v>55</v>
      </c>
      <c r="F126" s="25" t="s">
        <v>898</v>
      </c>
      <c r="G126" s="25" t="s">
        <v>407</v>
      </c>
      <c r="H126" s="25" t="s">
        <v>75</v>
      </c>
      <c r="I126" s="25" t="s">
        <v>57</v>
      </c>
      <c r="J126" s="25" t="s">
        <v>385</v>
      </c>
      <c r="K126" s="25" t="s">
        <v>58</v>
      </c>
      <c r="L126" s="25" t="s">
        <v>386</v>
      </c>
      <c r="M126" s="25" t="s">
        <v>408</v>
      </c>
      <c r="N126" s="25" t="s">
        <v>388</v>
      </c>
      <c r="O126" s="25" t="s">
        <v>59</v>
      </c>
      <c r="P126" s="27">
        <v>42811</v>
      </c>
      <c r="Q126" s="25">
        <v>0</v>
      </c>
      <c r="R126" s="25">
        <v>0</v>
      </c>
      <c r="S126" s="25">
        <v>0</v>
      </c>
      <c r="T126" s="25">
        <v>66347514</v>
      </c>
      <c r="U126" s="25">
        <v>0</v>
      </c>
      <c r="V126" s="25" t="s">
        <v>506</v>
      </c>
      <c r="W126" s="25" t="s">
        <v>899</v>
      </c>
      <c r="X126" s="25" t="s">
        <v>55</v>
      </c>
      <c r="Y126" s="25" t="s">
        <v>55</v>
      </c>
      <c r="Z126" s="25" t="s">
        <v>55</v>
      </c>
      <c r="AA126" s="25" t="s">
        <v>390</v>
      </c>
      <c r="AB126" s="25" t="s">
        <v>55</v>
      </c>
      <c r="AC126" s="25" t="s">
        <v>55</v>
      </c>
      <c r="AD126" s="25" t="s">
        <v>391</v>
      </c>
      <c r="AE126" s="25" t="s">
        <v>402</v>
      </c>
      <c r="AF126" s="25" t="s">
        <v>391</v>
      </c>
      <c r="AG126" s="25" t="s">
        <v>391</v>
      </c>
      <c r="AH126" s="25" t="s">
        <v>60</v>
      </c>
      <c r="AI126" s="25">
        <v>66347514</v>
      </c>
      <c r="AJ126" s="25">
        <v>0</v>
      </c>
      <c r="AK126" s="25">
        <v>2999816</v>
      </c>
      <c r="AL126" s="25">
        <v>66347514</v>
      </c>
      <c r="AM126" s="25">
        <v>66347514</v>
      </c>
      <c r="AN126" s="25" t="s">
        <v>900</v>
      </c>
      <c r="AO126" s="25" t="s">
        <v>62</v>
      </c>
      <c r="AP126" s="25" t="s">
        <v>55</v>
      </c>
      <c r="AQ126" s="25" t="s">
        <v>137</v>
      </c>
      <c r="AR126" s="25" t="s">
        <v>64</v>
      </c>
      <c r="AS126" s="25" t="s">
        <v>65</v>
      </c>
      <c r="AT126" s="25">
        <v>1.1222085063404781</v>
      </c>
      <c r="AU126" s="25">
        <v>66347514</v>
      </c>
      <c r="AV126" s="25">
        <v>66347514</v>
      </c>
      <c r="AW126" s="25">
        <v>0</v>
      </c>
      <c r="AX126" s="25">
        <v>0</v>
      </c>
      <c r="AY126" s="25">
        <v>0</v>
      </c>
      <c r="AZ126" s="25">
        <v>66347514</v>
      </c>
      <c r="BA126" s="25">
        <v>0</v>
      </c>
      <c r="BB126" s="25">
        <v>66347514</v>
      </c>
      <c r="BC126" s="25">
        <v>0</v>
      </c>
      <c r="BD126" s="25">
        <v>2999816</v>
      </c>
      <c r="BE126" s="25" t="s">
        <v>221</v>
      </c>
      <c r="BF126" s="25" t="s">
        <v>208</v>
      </c>
      <c r="BG126" s="26">
        <v>43236</v>
      </c>
      <c r="BH126" s="26" t="s">
        <v>55</v>
      </c>
      <c r="BI126" s="26" t="s">
        <v>55</v>
      </c>
      <c r="BJ126" s="26" t="s">
        <v>55</v>
      </c>
      <c r="BK126" s="26">
        <v>43236</v>
      </c>
      <c r="BL126" s="26">
        <v>43266</v>
      </c>
      <c r="BM126" s="26" t="s">
        <v>55</v>
      </c>
      <c r="BN126" s="26" t="s">
        <v>55</v>
      </c>
      <c r="BO126" s="26" t="s">
        <v>55</v>
      </c>
      <c r="BP126" s="26">
        <v>43266</v>
      </c>
      <c r="BQ126" s="27">
        <v>42814</v>
      </c>
      <c r="BR126" s="28">
        <f t="shared" si="1"/>
        <v>15.066666666666666</v>
      </c>
      <c r="BS126" s="21" t="s">
        <v>1582</v>
      </c>
      <c r="BT126" s="25" t="str">
        <f>INDEX(Countries[Country Name],MATCH(FR_tracker_table[[#This Row],[Country ID]],Countries[Country ID],0))</f>
        <v>Lesotho</v>
      </c>
      <c r="BU126" s="25" t="str">
        <f>INDEX(Countries[Global Fund Region],MATCH(FR_tracker_table[[#This Row],[Country ID]],Countries[Country ID],0))</f>
        <v>SEA</v>
      </c>
      <c r="BV126" s="25" t="str">
        <f>INDEX(Countries[Portfolio Categorisation],MATCH(FR_tracker_table[[#This Row],[Country ID]],Countries[Country ID],0))</f>
        <v>Core</v>
      </c>
      <c r="BW12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27" spans="1:75" ht="15" customHeight="1" x14ac:dyDescent="0.25">
      <c r="A127" s="25" t="s">
        <v>901</v>
      </c>
      <c r="B127" s="25" t="s">
        <v>902</v>
      </c>
      <c r="C127" s="25" t="s">
        <v>55</v>
      </c>
      <c r="D127" s="25" t="s">
        <v>55</v>
      </c>
      <c r="E127" s="25" t="s">
        <v>55</v>
      </c>
      <c r="F127" s="25" t="s">
        <v>903</v>
      </c>
      <c r="G127" s="25" t="s">
        <v>56</v>
      </c>
      <c r="H127" s="25" t="s">
        <v>56</v>
      </c>
      <c r="I127" s="25" t="s">
        <v>832</v>
      </c>
      <c r="J127" s="25" t="s">
        <v>385</v>
      </c>
      <c r="K127" s="25" t="s">
        <v>58</v>
      </c>
      <c r="L127" s="25" t="s">
        <v>427</v>
      </c>
      <c r="M127" s="25" t="s">
        <v>408</v>
      </c>
      <c r="N127" s="25" t="s">
        <v>453</v>
      </c>
      <c r="O127" s="25" t="s">
        <v>69</v>
      </c>
      <c r="P127" s="27">
        <v>42875</v>
      </c>
      <c r="Q127" s="25">
        <v>3888665.5673101516</v>
      </c>
      <c r="R127" s="25">
        <v>4050576.1298222165</v>
      </c>
      <c r="S127" s="25">
        <v>3896575.2900946024</v>
      </c>
      <c r="T127" s="25">
        <v>11835816.98722697</v>
      </c>
      <c r="U127" s="25">
        <v>0</v>
      </c>
      <c r="V127" s="25" t="s">
        <v>904</v>
      </c>
      <c r="W127" s="25" t="s">
        <v>55</v>
      </c>
      <c r="X127" s="25" t="s">
        <v>55</v>
      </c>
      <c r="Y127" s="25" t="s">
        <v>55</v>
      </c>
      <c r="Z127" s="25" t="s">
        <v>55</v>
      </c>
      <c r="AA127" s="25" t="s">
        <v>422</v>
      </c>
      <c r="AB127" s="25" t="s">
        <v>391</v>
      </c>
      <c r="AC127" s="25" t="s">
        <v>391</v>
      </c>
      <c r="AD127" s="25" t="s">
        <v>391</v>
      </c>
      <c r="AE127" s="25" t="s">
        <v>395</v>
      </c>
      <c r="AF127" s="25" t="s">
        <v>391</v>
      </c>
      <c r="AG127" s="25" t="s">
        <v>391</v>
      </c>
      <c r="AH127" s="25" t="s">
        <v>60</v>
      </c>
      <c r="AI127" s="25">
        <v>11835817</v>
      </c>
      <c r="AJ127" s="25">
        <v>0</v>
      </c>
      <c r="AK127" s="25">
        <v>1350000</v>
      </c>
      <c r="AL127" s="25">
        <v>11835817</v>
      </c>
      <c r="AM127" s="25">
        <v>11835817</v>
      </c>
      <c r="AN127" s="25" t="s">
        <v>902</v>
      </c>
      <c r="AO127" s="25" t="s">
        <v>62</v>
      </c>
      <c r="AP127" s="25" t="s">
        <v>55</v>
      </c>
      <c r="AQ127" s="25" t="s">
        <v>148</v>
      </c>
      <c r="AR127" s="25" t="s">
        <v>64</v>
      </c>
      <c r="AS127" s="25" t="s">
        <v>88</v>
      </c>
      <c r="AT127" s="25">
        <v>1.1222085063404781</v>
      </c>
      <c r="AU127" s="25">
        <v>13282254.516889239</v>
      </c>
      <c r="AV127" s="25">
        <v>13282254.516889239</v>
      </c>
      <c r="AW127" s="25">
        <v>4363893.5779487733</v>
      </c>
      <c r="AX127" s="25">
        <v>4545590.9884661837</v>
      </c>
      <c r="AY127" s="25">
        <v>4372769.9361402793</v>
      </c>
      <c r="AZ127" s="25">
        <v>13282254.502555236</v>
      </c>
      <c r="BA127" s="25">
        <v>0</v>
      </c>
      <c r="BB127" s="25">
        <v>13282254.516889239</v>
      </c>
      <c r="BC127" s="25">
        <v>0</v>
      </c>
      <c r="BD127" s="25">
        <v>1514981.4835596455</v>
      </c>
      <c r="BE127" s="25" t="s">
        <v>218</v>
      </c>
      <c r="BF127" s="25" t="s">
        <v>213</v>
      </c>
      <c r="BG127" s="26">
        <v>43060</v>
      </c>
      <c r="BH127" s="26" t="s">
        <v>55</v>
      </c>
      <c r="BI127" s="26" t="s">
        <v>55</v>
      </c>
      <c r="BJ127" s="26" t="s">
        <v>55</v>
      </c>
      <c r="BK127" s="26">
        <v>43060</v>
      </c>
      <c r="BL127" s="26">
        <v>43082</v>
      </c>
      <c r="BM127" s="26" t="s">
        <v>55</v>
      </c>
      <c r="BN127" s="26" t="s">
        <v>55</v>
      </c>
      <c r="BO127" s="26" t="s">
        <v>55</v>
      </c>
      <c r="BP127" s="26">
        <v>43082</v>
      </c>
      <c r="BQ127" s="27">
        <v>42878</v>
      </c>
      <c r="BR127" s="28">
        <f t="shared" si="1"/>
        <v>6.8</v>
      </c>
      <c r="BS127" s="21" t="s">
        <v>1583</v>
      </c>
      <c r="BT127" s="25" t="str">
        <f>INDEX(Countries[Country Name],MATCH(FR_tracker_table[[#This Row],[Country ID]],Countries[Country ID],0))</f>
        <v>Morocco</v>
      </c>
      <c r="BU127" s="25" t="str">
        <f>INDEX(Countries[Global Fund Region],MATCH(FR_tracker_table[[#This Row],[Country ID]],Countries[Country ID],0))</f>
        <v>MENA</v>
      </c>
      <c r="BV127" s="25" t="str">
        <f>INDEX(Countries[Portfolio Categorisation],MATCH(FR_tracker_table[[#This Row],[Country ID]],Countries[Country ID],0))</f>
        <v>Focused</v>
      </c>
      <c r="BW12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28" spans="1:75" ht="15" customHeight="1" x14ac:dyDescent="0.25">
      <c r="A128" s="25" t="s">
        <v>905</v>
      </c>
      <c r="B128" s="25" t="s">
        <v>906</v>
      </c>
      <c r="C128" s="25" t="s">
        <v>55</v>
      </c>
      <c r="D128" s="25" t="s">
        <v>55</v>
      </c>
      <c r="E128" s="25" t="s">
        <v>55</v>
      </c>
      <c r="F128" s="25" t="s">
        <v>907</v>
      </c>
      <c r="G128" s="25" t="s">
        <v>67</v>
      </c>
      <c r="H128" s="25" t="s">
        <v>67</v>
      </c>
      <c r="I128" s="25" t="s">
        <v>832</v>
      </c>
      <c r="J128" s="25" t="s">
        <v>385</v>
      </c>
      <c r="K128" s="25" t="s">
        <v>58</v>
      </c>
      <c r="L128" s="25" t="s">
        <v>427</v>
      </c>
      <c r="M128" s="25" t="s">
        <v>408</v>
      </c>
      <c r="N128" s="25" t="s">
        <v>453</v>
      </c>
      <c r="O128" s="25" t="s">
        <v>69</v>
      </c>
      <c r="P128" s="27">
        <v>42875</v>
      </c>
      <c r="Q128" s="25">
        <v>834825</v>
      </c>
      <c r="R128" s="25">
        <v>640001</v>
      </c>
      <c r="S128" s="25">
        <v>396482</v>
      </c>
      <c r="T128" s="25">
        <v>1871310</v>
      </c>
      <c r="U128" s="25">
        <v>0</v>
      </c>
      <c r="V128" s="25" t="s">
        <v>904</v>
      </c>
      <c r="W128" s="25" t="s">
        <v>55</v>
      </c>
      <c r="X128" s="25" t="s">
        <v>55</v>
      </c>
      <c r="Y128" s="25" t="s">
        <v>55</v>
      </c>
      <c r="Z128" s="25" t="s">
        <v>55</v>
      </c>
      <c r="AA128" s="25" t="s">
        <v>422</v>
      </c>
      <c r="AB128" s="25" t="s">
        <v>391</v>
      </c>
      <c r="AC128" s="25" t="s">
        <v>391</v>
      </c>
      <c r="AD128" s="25" t="s">
        <v>391</v>
      </c>
      <c r="AE128" s="25" t="s">
        <v>395</v>
      </c>
      <c r="AF128" s="25" t="s">
        <v>391</v>
      </c>
      <c r="AG128" s="25" t="s">
        <v>391</v>
      </c>
      <c r="AH128" s="25" t="s">
        <v>60</v>
      </c>
      <c r="AI128" s="25">
        <v>1871310</v>
      </c>
      <c r="AJ128" s="25">
        <v>0</v>
      </c>
      <c r="AK128" s="25">
        <v>184272</v>
      </c>
      <c r="AL128" s="25">
        <v>1871310</v>
      </c>
      <c r="AM128" s="25">
        <v>1871310</v>
      </c>
      <c r="AN128" s="25" t="s">
        <v>906</v>
      </c>
      <c r="AO128" s="25" t="s">
        <v>62</v>
      </c>
      <c r="AP128" s="25" t="s">
        <v>55</v>
      </c>
      <c r="AQ128" s="25" t="s">
        <v>148</v>
      </c>
      <c r="AR128" s="25" t="s">
        <v>64</v>
      </c>
      <c r="AS128" s="25" t="s">
        <v>88</v>
      </c>
      <c r="AT128" s="25">
        <v>1.1222085063404781</v>
      </c>
      <c r="AU128" s="25">
        <v>2100000</v>
      </c>
      <c r="AV128" s="25">
        <v>2100000</v>
      </c>
      <c r="AW128" s="25">
        <v>936847.71630568965</v>
      </c>
      <c r="AX128" s="25">
        <v>718214.56626641226</v>
      </c>
      <c r="AY128" s="25">
        <v>444935.47301088541</v>
      </c>
      <c r="AZ128" s="25">
        <v>2100000</v>
      </c>
      <c r="BA128" s="25">
        <v>0</v>
      </c>
      <c r="BB128" s="25">
        <v>2100000</v>
      </c>
      <c r="BC128" s="25">
        <v>0</v>
      </c>
      <c r="BD128" s="25">
        <v>206791.60588037258</v>
      </c>
      <c r="BE128" s="25" t="s">
        <v>218</v>
      </c>
      <c r="BF128" s="25" t="s">
        <v>213</v>
      </c>
      <c r="BG128" s="26">
        <v>43060</v>
      </c>
      <c r="BH128" s="26" t="s">
        <v>55</v>
      </c>
      <c r="BI128" s="26" t="s">
        <v>55</v>
      </c>
      <c r="BJ128" s="26" t="s">
        <v>55</v>
      </c>
      <c r="BK128" s="26">
        <v>43060</v>
      </c>
      <c r="BL128" s="26">
        <v>43082</v>
      </c>
      <c r="BM128" s="26" t="s">
        <v>55</v>
      </c>
      <c r="BN128" s="26" t="s">
        <v>55</v>
      </c>
      <c r="BO128" s="26" t="s">
        <v>55</v>
      </c>
      <c r="BP128" s="26">
        <v>43082</v>
      </c>
      <c r="BQ128" s="27">
        <v>42878</v>
      </c>
      <c r="BR128" s="28">
        <f t="shared" si="1"/>
        <v>6.8</v>
      </c>
      <c r="BS128" s="21" t="s">
        <v>1583</v>
      </c>
      <c r="BT128" s="25" t="str">
        <f>INDEX(Countries[Country Name],MATCH(FR_tracker_table[[#This Row],[Country ID]],Countries[Country ID],0))</f>
        <v>Morocco</v>
      </c>
      <c r="BU128" s="25" t="str">
        <f>INDEX(Countries[Global Fund Region],MATCH(FR_tracker_table[[#This Row],[Country ID]],Countries[Country ID],0))</f>
        <v>MENA</v>
      </c>
      <c r="BV128" s="25" t="str">
        <f>INDEX(Countries[Portfolio Categorisation],MATCH(FR_tracker_table[[#This Row],[Country ID]],Countries[Country ID],0))</f>
        <v>Focused</v>
      </c>
      <c r="BW12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29" spans="1:75" ht="15" customHeight="1" x14ac:dyDescent="0.25">
      <c r="A129" s="25" t="s">
        <v>908</v>
      </c>
      <c r="B129" s="25" t="s">
        <v>909</v>
      </c>
      <c r="C129" s="25" t="s">
        <v>910</v>
      </c>
      <c r="D129" s="25" t="s">
        <v>55</v>
      </c>
      <c r="E129" s="25" t="s">
        <v>55</v>
      </c>
      <c r="F129" s="25" t="s">
        <v>911</v>
      </c>
      <c r="G129" s="25" t="s">
        <v>407</v>
      </c>
      <c r="H129" s="25" t="s">
        <v>75</v>
      </c>
      <c r="I129" s="25" t="s">
        <v>57</v>
      </c>
      <c r="J129" s="25" t="s">
        <v>385</v>
      </c>
      <c r="K129" s="25" t="s">
        <v>58</v>
      </c>
      <c r="L129" s="25" t="s">
        <v>452</v>
      </c>
      <c r="M129" s="25" t="s">
        <v>1411</v>
      </c>
      <c r="N129" s="25" t="s">
        <v>388</v>
      </c>
      <c r="O129" s="25" t="s">
        <v>72</v>
      </c>
      <c r="P129" s="27">
        <v>43220</v>
      </c>
      <c r="Q129" s="25">
        <v>0</v>
      </c>
      <c r="R129" s="25">
        <v>0</v>
      </c>
      <c r="S129" s="25">
        <v>0</v>
      </c>
      <c r="T129" s="25">
        <v>3550000</v>
      </c>
      <c r="U129" s="25">
        <v>0</v>
      </c>
      <c r="V129" s="25" t="s">
        <v>1419</v>
      </c>
      <c r="W129" s="25" t="s">
        <v>55</v>
      </c>
      <c r="X129" s="25" t="s">
        <v>55</v>
      </c>
      <c r="Y129" s="25" t="s">
        <v>55</v>
      </c>
      <c r="Z129" s="25" t="s">
        <v>55</v>
      </c>
      <c r="AA129" s="25" t="s">
        <v>390</v>
      </c>
      <c r="AB129" s="25" t="s">
        <v>391</v>
      </c>
      <c r="AC129" s="25" t="s">
        <v>391</v>
      </c>
      <c r="AD129" s="25" t="s">
        <v>391</v>
      </c>
      <c r="AE129" s="25" t="s">
        <v>55</v>
      </c>
      <c r="AF129" s="25" t="s">
        <v>391</v>
      </c>
      <c r="AG129" s="25" t="s">
        <v>391</v>
      </c>
      <c r="AH129" s="25" t="s">
        <v>60</v>
      </c>
      <c r="AI129" s="25">
        <v>3550000</v>
      </c>
      <c r="AJ129" s="25">
        <v>0</v>
      </c>
      <c r="AK129" s="25">
        <v>0</v>
      </c>
      <c r="AL129" s="25">
        <v>3550000</v>
      </c>
      <c r="AM129" s="25">
        <v>3550000</v>
      </c>
      <c r="AN129" s="25" t="s">
        <v>912</v>
      </c>
      <c r="AO129" s="25" t="s">
        <v>62</v>
      </c>
      <c r="AP129" s="25" t="s">
        <v>55</v>
      </c>
      <c r="AQ129" s="25" t="s">
        <v>150</v>
      </c>
      <c r="AR129" s="25" t="s">
        <v>64</v>
      </c>
      <c r="AS129" s="25" t="s">
        <v>65</v>
      </c>
      <c r="AT129" s="25">
        <v>1.1222085063404781</v>
      </c>
      <c r="AU129" s="25">
        <v>3550000</v>
      </c>
      <c r="AV129" s="25">
        <v>3550000</v>
      </c>
      <c r="AW129" s="25">
        <v>0</v>
      </c>
      <c r="AX129" s="25">
        <v>0</v>
      </c>
      <c r="AY129" s="25">
        <v>0</v>
      </c>
      <c r="AZ129" s="25">
        <v>3550000</v>
      </c>
      <c r="BA129" s="25">
        <v>0</v>
      </c>
      <c r="BB129" s="25">
        <v>3550000</v>
      </c>
      <c r="BC129" s="25">
        <v>0</v>
      </c>
      <c r="BD129" s="25">
        <v>0</v>
      </c>
      <c r="BE129" s="25" t="s">
        <v>232</v>
      </c>
      <c r="BF129" s="25" t="s">
        <v>213</v>
      </c>
      <c r="BG129" s="26">
        <v>43517</v>
      </c>
      <c r="BH129" s="26" t="s">
        <v>55</v>
      </c>
      <c r="BI129" s="26" t="s">
        <v>55</v>
      </c>
      <c r="BJ129" s="26" t="s">
        <v>55</v>
      </c>
      <c r="BK129" s="26">
        <v>43517</v>
      </c>
      <c r="BL129" s="26">
        <v>43546</v>
      </c>
      <c r="BM129" s="26" t="s">
        <v>55</v>
      </c>
      <c r="BN129" s="26" t="s">
        <v>55</v>
      </c>
      <c r="BO129" s="26" t="s">
        <v>55</v>
      </c>
      <c r="BP129" s="26">
        <v>43546</v>
      </c>
      <c r="BQ129" s="27">
        <v>43220</v>
      </c>
      <c r="BR129" s="28">
        <f t="shared" si="1"/>
        <v>10.866666666666667</v>
      </c>
      <c r="BS129" s="21" t="s">
        <v>1586</v>
      </c>
      <c r="BT129" s="25" t="str">
        <f>INDEX(Countries[Country Name],MATCH(FR_tracker_table[[#This Row],[Country ID]],Countries[Country ID],0))</f>
        <v>Multicountry Caribbean MCC</v>
      </c>
      <c r="BU129" s="25" t="str">
        <f>INDEX(Countries[Global Fund Region],MATCH(FR_tracker_table[[#This Row],[Country ID]],Countries[Country ID],0))</f>
        <v>LAC</v>
      </c>
      <c r="BV129" s="25" t="str">
        <f>INDEX(Countries[Portfolio Categorisation],MATCH(FR_tracker_table[[#This Row],[Country ID]],Countries[Country ID],0))</f>
        <v>Focused</v>
      </c>
      <c r="BW12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30" spans="1:75" ht="15" customHeight="1" x14ac:dyDescent="0.25">
      <c r="A130" s="25" t="s">
        <v>1398</v>
      </c>
      <c r="B130" s="25" t="s">
        <v>1507</v>
      </c>
      <c r="C130" s="25" t="s">
        <v>55</v>
      </c>
      <c r="D130" s="25" t="s">
        <v>55</v>
      </c>
      <c r="E130" s="25" t="s">
        <v>55</v>
      </c>
      <c r="F130" s="25" t="s">
        <v>1399</v>
      </c>
      <c r="G130" s="25" t="s">
        <v>67</v>
      </c>
      <c r="H130" s="25" t="s">
        <v>67</v>
      </c>
      <c r="I130" s="25" t="s">
        <v>83</v>
      </c>
      <c r="J130" s="25" t="s">
        <v>385</v>
      </c>
      <c r="K130" s="25" t="s">
        <v>58</v>
      </c>
      <c r="L130" s="25" t="s">
        <v>386</v>
      </c>
      <c r="M130" s="25" t="s">
        <v>499</v>
      </c>
      <c r="N130" s="25" t="s">
        <v>388</v>
      </c>
      <c r="O130" s="25" t="s">
        <v>72</v>
      </c>
      <c r="P130" s="27">
        <v>43220</v>
      </c>
      <c r="Q130" s="25">
        <v>0</v>
      </c>
      <c r="R130" s="25">
        <v>0</v>
      </c>
      <c r="S130" s="25">
        <v>0</v>
      </c>
      <c r="T130" s="25">
        <v>0</v>
      </c>
      <c r="U130" s="25">
        <v>4500000</v>
      </c>
      <c r="V130" s="25" t="s">
        <v>1461</v>
      </c>
      <c r="W130" s="25" t="s">
        <v>55</v>
      </c>
      <c r="X130" s="25" t="s">
        <v>55</v>
      </c>
      <c r="Y130" s="25" t="s">
        <v>55</v>
      </c>
      <c r="Z130" s="25" t="s">
        <v>55</v>
      </c>
      <c r="AA130" s="25" t="s">
        <v>55</v>
      </c>
      <c r="AB130" s="25" t="s">
        <v>55</v>
      </c>
      <c r="AC130" s="25" t="s">
        <v>55</v>
      </c>
      <c r="AD130" s="25" t="s">
        <v>55</v>
      </c>
      <c r="AE130" s="25" t="s">
        <v>55</v>
      </c>
      <c r="AF130" s="25" t="s">
        <v>55</v>
      </c>
      <c r="AG130" s="25" t="s">
        <v>55</v>
      </c>
      <c r="AH130" s="25" t="s">
        <v>60</v>
      </c>
      <c r="AI130" s="25">
        <v>0</v>
      </c>
      <c r="AJ130" s="25">
        <v>4500000</v>
      </c>
      <c r="AK130" s="25">
        <v>0</v>
      </c>
      <c r="AL130" s="25">
        <v>0</v>
      </c>
      <c r="AM130" s="25">
        <v>0</v>
      </c>
      <c r="AN130" s="25" t="s">
        <v>1507</v>
      </c>
      <c r="AO130" s="25" t="s">
        <v>61</v>
      </c>
      <c r="AP130" s="25" t="s">
        <v>1537</v>
      </c>
      <c r="AQ130" s="25" t="s">
        <v>1488</v>
      </c>
      <c r="AR130" s="25" t="s">
        <v>64</v>
      </c>
      <c r="AS130" s="25" t="s">
        <v>65</v>
      </c>
      <c r="AT130" s="25">
        <v>1.1222085063404781</v>
      </c>
      <c r="AU130" s="25">
        <v>0</v>
      </c>
      <c r="AV130" s="25">
        <v>0</v>
      </c>
      <c r="AW130" s="25">
        <v>0</v>
      </c>
      <c r="AX130" s="25">
        <v>0</v>
      </c>
      <c r="AY130" s="25">
        <v>0</v>
      </c>
      <c r="AZ130" s="25">
        <v>0</v>
      </c>
      <c r="BA130" s="25">
        <v>4500000</v>
      </c>
      <c r="BB130" s="25">
        <v>0</v>
      </c>
      <c r="BC130" s="25">
        <v>4500000</v>
      </c>
      <c r="BD130" s="25">
        <v>0</v>
      </c>
      <c r="BE130" s="25" t="s">
        <v>260</v>
      </c>
      <c r="BF130" s="25" t="s">
        <v>213</v>
      </c>
      <c r="BG130" s="26" t="s">
        <v>55</v>
      </c>
      <c r="BH130" s="26" t="s">
        <v>55</v>
      </c>
      <c r="BI130" s="26" t="s">
        <v>55</v>
      </c>
      <c r="BJ130" s="26" t="s">
        <v>55</v>
      </c>
      <c r="BK130" s="26" t="s">
        <v>55</v>
      </c>
      <c r="BL130" s="26" t="s">
        <v>55</v>
      </c>
      <c r="BM130" s="26" t="s">
        <v>55</v>
      </c>
      <c r="BN130" s="26" t="s">
        <v>55</v>
      </c>
      <c r="BO130" s="26" t="s">
        <v>55</v>
      </c>
      <c r="BP130" s="26" t="s">
        <v>55</v>
      </c>
      <c r="BQ130" s="27">
        <v>43220</v>
      </c>
      <c r="BR130" s="28">
        <f t="shared" si="1"/>
        <v>0</v>
      </c>
      <c r="BS130" s="21" t="s">
        <v>1586</v>
      </c>
      <c r="BT130" s="25" t="str">
        <f>INDEX(Countries[Country Name],MATCH(FR_tracker_table[[#This Row],[Country ID]],Countries[Country ID],0))</f>
        <v>Multicountry Africa ECSA-HC</v>
      </c>
      <c r="BU130" s="25" t="str">
        <f>INDEX(Countries[Global Fund Region],MATCH(FR_tracker_table[[#This Row],[Country ID]],Countries[Country ID],0))</f>
        <v>HI Afr 2</v>
      </c>
      <c r="BV130" s="25" t="str">
        <f>INDEX(Countries[Portfolio Categorisation],MATCH(FR_tracker_table[[#This Row],[Country ID]],Countries[Country ID],0))</f>
        <v>Focused</v>
      </c>
      <c r="BW13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31" spans="1:75" ht="15" customHeight="1" x14ac:dyDescent="0.25">
      <c r="A131" s="25" t="s">
        <v>1400</v>
      </c>
      <c r="B131" s="25" t="s">
        <v>1420</v>
      </c>
      <c r="C131" s="25" t="s">
        <v>55</v>
      </c>
      <c r="D131" s="25" t="s">
        <v>55</v>
      </c>
      <c r="E131" s="25" t="s">
        <v>55</v>
      </c>
      <c r="F131" s="25" t="s">
        <v>1401</v>
      </c>
      <c r="G131" s="25" t="s">
        <v>70</v>
      </c>
      <c r="H131" s="25" t="s">
        <v>70</v>
      </c>
      <c r="I131" s="25" t="s">
        <v>83</v>
      </c>
      <c r="J131" s="25" t="s">
        <v>385</v>
      </c>
      <c r="K131" s="25" t="s">
        <v>58</v>
      </c>
      <c r="L131" s="25" t="s">
        <v>386</v>
      </c>
      <c r="M131" s="25" t="s">
        <v>1539</v>
      </c>
      <c r="N131" s="25" t="s">
        <v>388</v>
      </c>
      <c r="O131" s="25" t="s">
        <v>109</v>
      </c>
      <c r="P131" s="27">
        <v>43318</v>
      </c>
      <c r="Q131" s="25">
        <v>0</v>
      </c>
      <c r="R131" s="25">
        <v>0</v>
      </c>
      <c r="S131" s="25">
        <v>0</v>
      </c>
      <c r="T131" s="25">
        <v>0</v>
      </c>
      <c r="U131" s="25">
        <v>14220000</v>
      </c>
      <c r="V131" s="25" t="s">
        <v>1540</v>
      </c>
      <c r="W131" s="25" t="s">
        <v>55</v>
      </c>
      <c r="X131" s="25" t="s">
        <v>55</v>
      </c>
      <c r="Y131" s="25" t="s">
        <v>55</v>
      </c>
      <c r="Z131" s="25" t="s">
        <v>55</v>
      </c>
      <c r="AA131" s="25" t="s">
        <v>401</v>
      </c>
      <c r="AB131" s="25" t="s">
        <v>391</v>
      </c>
      <c r="AC131" s="25" t="s">
        <v>391</v>
      </c>
      <c r="AD131" s="25" t="s">
        <v>391</v>
      </c>
      <c r="AE131" s="25" t="s">
        <v>401</v>
      </c>
      <c r="AF131" s="25" t="s">
        <v>391</v>
      </c>
      <c r="AG131" s="25" t="s">
        <v>391</v>
      </c>
      <c r="AH131" s="25" t="s">
        <v>60</v>
      </c>
      <c r="AI131" s="25">
        <v>0</v>
      </c>
      <c r="AJ131" s="25">
        <v>14220000</v>
      </c>
      <c r="AK131" s="25">
        <v>2108809</v>
      </c>
      <c r="AL131" s="25">
        <v>0</v>
      </c>
      <c r="AM131" s="25">
        <v>0</v>
      </c>
      <c r="AN131" s="25" t="s">
        <v>1420</v>
      </c>
      <c r="AO131" s="25" t="s">
        <v>61</v>
      </c>
      <c r="AP131" s="25" t="s">
        <v>1537</v>
      </c>
      <c r="AQ131" s="25" t="s">
        <v>1421</v>
      </c>
      <c r="AR131" s="25" t="s">
        <v>64</v>
      </c>
      <c r="AS131" s="25" t="s">
        <v>65</v>
      </c>
      <c r="AT131" s="25">
        <v>1.1222085063404781</v>
      </c>
      <c r="AU131" s="25">
        <v>0</v>
      </c>
      <c r="AV131" s="25">
        <v>0</v>
      </c>
      <c r="AW131" s="25">
        <v>0</v>
      </c>
      <c r="AX131" s="25">
        <v>0</v>
      </c>
      <c r="AY131" s="25">
        <v>0</v>
      </c>
      <c r="AZ131" s="25">
        <v>0</v>
      </c>
      <c r="BA131" s="25">
        <v>14220000</v>
      </c>
      <c r="BB131" s="25">
        <v>0</v>
      </c>
      <c r="BC131" s="25">
        <v>14220000</v>
      </c>
      <c r="BD131" s="25">
        <v>2108809</v>
      </c>
      <c r="BE131" s="25" t="s">
        <v>260</v>
      </c>
      <c r="BF131" s="25" t="s">
        <v>208</v>
      </c>
      <c r="BG131" s="26">
        <v>43489</v>
      </c>
      <c r="BH131" s="26" t="s">
        <v>55</v>
      </c>
      <c r="BI131" s="26" t="s">
        <v>55</v>
      </c>
      <c r="BJ131" s="26" t="s">
        <v>55</v>
      </c>
      <c r="BK131" s="26">
        <v>43489</v>
      </c>
      <c r="BL131" s="26">
        <v>43518</v>
      </c>
      <c r="BM131" s="26" t="s">
        <v>55</v>
      </c>
      <c r="BN131" s="26" t="s">
        <v>55</v>
      </c>
      <c r="BO131" s="26" t="s">
        <v>55</v>
      </c>
      <c r="BP131" s="26">
        <v>43518</v>
      </c>
      <c r="BQ131" s="27">
        <v>43318</v>
      </c>
      <c r="BR131" s="28">
        <f t="shared" ref="BR131:BR194" si="2">IF(ISNUMBER(BP131),IF(((BP131-BQ131)/30)&lt;0,0,((BP131-BQ131)/30)),0)</f>
        <v>6.666666666666667</v>
      </c>
      <c r="BS131" s="21" t="s">
        <v>1587</v>
      </c>
      <c r="BT131" s="25" t="str">
        <f>INDEX(Countries[Country Name],MATCH(FR_tracker_table[[#This Row],[Country ID]],Countries[Country ID],0))</f>
        <v>Multicountry Elimination of malaria in South Africa-E8</v>
      </c>
      <c r="BU131" s="25" t="str">
        <f>INDEX(Countries[Global Fund Region],MATCH(FR_tracker_table[[#This Row],[Country ID]],Countries[Country ID],0))</f>
        <v>HI Afr 2</v>
      </c>
      <c r="BV131" s="25" t="str">
        <f>INDEX(Countries[Portfolio Categorisation],MATCH(FR_tracker_table[[#This Row],[Country ID]],Countries[Country ID],0))</f>
        <v>Core</v>
      </c>
      <c r="BW13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32" spans="1:75" ht="15" customHeight="1" x14ac:dyDescent="0.25">
      <c r="A132" s="25" t="s">
        <v>1402</v>
      </c>
      <c r="B132" s="25" t="s">
        <v>1422</v>
      </c>
      <c r="C132" s="25" t="s">
        <v>55</v>
      </c>
      <c r="D132" s="25" t="s">
        <v>55</v>
      </c>
      <c r="E132" s="25" t="s">
        <v>55</v>
      </c>
      <c r="F132" s="25" t="s">
        <v>1423</v>
      </c>
      <c r="G132" s="25" t="s">
        <v>70</v>
      </c>
      <c r="H132" s="25" t="s">
        <v>70</v>
      </c>
      <c r="I132" s="25" t="s">
        <v>83</v>
      </c>
      <c r="J132" s="25" t="s">
        <v>385</v>
      </c>
      <c r="K132" s="25" t="s">
        <v>58</v>
      </c>
      <c r="L132" s="25" t="s">
        <v>386</v>
      </c>
      <c r="M132" s="25" t="s">
        <v>428</v>
      </c>
      <c r="N132" s="25" t="s">
        <v>388</v>
      </c>
      <c r="O132" s="25" t="s">
        <v>109</v>
      </c>
      <c r="P132" s="27">
        <v>43318</v>
      </c>
      <c r="Q132" s="25">
        <v>0</v>
      </c>
      <c r="R132" s="25">
        <v>0</v>
      </c>
      <c r="S132" s="25">
        <v>0</v>
      </c>
      <c r="T132" s="25">
        <v>0</v>
      </c>
      <c r="U132" s="25">
        <v>5780000</v>
      </c>
      <c r="V132" s="25" t="s">
        <v>1508</v>
      </c>
      <c r="W132" s="25" t="s">
        <v>55</v>
      </c>
      <c r="X132" s="25" t="s">
        <v>55</v>
      </c>
      <c r="Y132" s="25" t="s">
        <v>55</v>
      </c>
      <c r="Z132" s="25" t="s">
        <v>55</v>
      </c>
      <c r="AA132" s="25" t="s">
        <v>55</v>
      </c>
      <c r="AB132" s="25" t="s">
        <v>55</v>
      </c>
      <c r="AC132" s="25" t="s">
        <v>55</v>
      </c>
      <c r="AD132" s="25" t="s">
        <v>55</v>
      </c>
      <c r="AE132" s="25" t="s">
        <v>55</v>
      </c>
      <c r="AF132" s="25" t="s">
        <v>55</v>
      </c>
      <c r="AG132" s="25" t="s">
        <v>55</v>
      </c>
      <c r="AH132" s="25" t="s">
        <v>60</v>
      </c>
      <c r="AI132" s="25">
        <v>0</v>
      </c>
      <c r="AJ132" s="25">
        <v>5780000</v>
      </c>
      <c r="AK132" s="25">
        <v>0</v>
      </c>
      <c r="AL132" s="25">
        <v>0</v>
      </c>
      <c r="AM132" s="25">
        <v>0</v>
      </c>
      <c r="AN132" s="25" t="s">
        <v>1422</v>
      </c>
      <c r="AO132" s="25" t="s">
        <v>61</v>
      </c>
      <c r="AP132" s="25" t="s">
        <v>1537</v>
      </c>
      <c r="AQ132" s="25" t="s">
        <v>1424</v>
      </c>
      <c r="AR132" s="25" t="s">
        <v>64</v>
      </c>
      <c r="AS132" s="25" t="s">
        <v>65</v>
      </c>
      <c r="AT132" s="25">
        <v>1.1222085063404781</v>
      </c>
      <c r="AU132" s="25">
        <v>0</v>
      </c>
      <c r="AV132" s="25">
        <v>0</v>
      </c>
      <c r="AW132" s="25">
        <v>0</v>
      </c>
      <c r="AX132" s="25">
        <v>0</v>
      </c>
      <c r="AY132" s="25">
        <v>0</v>
      </c>
      <c r="AZ132" s="25">
        <v>0</v>
      </c>
      <c r="BA132" s="25">
        <v>5780000</v>
      </c>
      <c r="BB132" s="25">
        <v>0</v>
      </c>
      <c r="BC132" s="25">
        <v>5780000</v>
      </c>
      <c r="BD132" s="25">
        <v>0</v>
      </c>
      <c r="BE132" s="25" t="s">
        <v>260</v>
      </c>
      <c r="BF132" s="25" t="s">
        <v>213</v>
      </c>
      <c r="BG132" s="26">
        <v>43446</v>
      </c>
      <c r="BH132" s="26" t="s">
        <v>55</v>
      </c>
      <c r="BI132" s="26" t="s">
        <v>55</v>
      </c>
      <c r="BJ132" s="26" t="s">
        <v>55</v>
      </c>
      <c r="BK132" s="26">
        <v>43446</v>
      </c>
      <c r="BL132" s="26" t="s">
        <v>55</v>
      </c>
      <c r="BM132" s="26" t="s">
        <v>55</v>
      </c>
      <c r="BN132" s="26" t="s">
        <v>55</v>
      </c>
      <c r="BO132" s="26" t="s">
        <v>55</v>
      </c>
      <c r="BP132" s="26" t="s">
        <v>55</v>
      </c>
      <c r="BQ132" s="27">
        <v>43318</v>
      </c>
      <c r="BR132" s="28">
        <f t="shared" si="2"/>
        <v>0</v>
      </c>
      <c r="BS132" s="21" t="s">
        <v>1587</v>
      </c>
      <c r="BT132" s="25" t="str">
        <f>INDEX(Countries[Country Name],MATCH(FR_tracker_table[[#This Row],[Country ID]],Countries[Country ID],0))</f>
        <v>Multicountry Elimination of malaria in South Africa-MOSASWA</v>
      </c>
      <c r="BU132" s="25" t="str">
        <f>INDEX(Countries[Global Fund Region],MATCH(FR_tracker_table[[#This Row],[Country ID]],Countries[Country ID],0))</f>
        <v>HI Afr 2</v>
      </c>
      <c r="BV132" s="25" t="str">
        <f>INDEX(Countries[Portfolio Categorisation],MATCH(FR_tracker_table[[#This Row],[Country ID]],Countries[Country ID],0))</f>
        <v>Focused</v>
      </c>
      <c r="BW13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33" spans="1:75" ht="15" customHeight="1" x14ac:dyDescent="0.25">
      <c r="A133" s="25" t="s">
        <v>1462</v>
      </c>
      <c r="B133" s="25" t="s">
        <v>1425</v>
      </c>
      <c r="C133" s="25" t="s">
        <v>55</v>
      </c>
      <c r="D133" s="25" t="s">
        <v>55</v>
      </c>
      <c r="E133" s="25" t="s">
        <v>55</v>
      </c>
      <c r="F133" s="25" t="s">
        <v>1541</v>
      </c>
      <c r="G133" s="25" t="s">
        <v>56</v>
      </c>
      <c r="H133" s="25" t="s">
        <v>56</v>
      </c>
      <c r="I133" s="25" t="s">
        <v>83</v>
      </c>
      <c r="J133" s="25" t="s">
        <v>385</v>
      </c>
      <c r="K133" s="25" t="s">
        <v>58</v>
      </c>
      <c r="L133" s="25" t="s">
        <v>386</v>
      </c>
      <c r="M133" s="25" t="s">
        <v>428</v>
      </c>
      <c r="N133" s="25" t="s">
        <v>388</v>
      </c>
      <c r="O133" s="25" t="s">
        <v>109</v>
      </c>
      <c r="P133" s="27">
        <v>43318</v>
      </c>
      <c r="Q133" s="25">
        <v>0</v>
      </c>
      <c r="R133" s="25">
        <v>0</v>
      </c>
      <c r="S133" s="25">
        <v>0</v>
      </c>
      <c r="T133" s="25">
        <v>0</v>
      </c>
      <c r="U133" s="25">
        <v>12500000</v>
      </c>
      <c r="V133" s="25" t="s">
        <v>1509</v>
      </c>
      <c r="W133" s="25" t="s">
        <v>55</v>
      </c>
      <c r="X133" s="25" t="s">
        <v>55</v>
      </c>
      <c r="Y133" s="25" t="s">
        <v>55</v>
      </c>
      <c r="Z133" s="25" t="s">
        <v>55</v>
      </c>
      <c r="AA133" s="25" t="s">
        <v>55</v>
      </c>
      <c r="AB133" s="25" t="s">
        <v>55</v>
      </c>
      <c r="AC133" s="25" t="s">
        <v>55</v>
      </c>
      <c r="AD133" s="25" t="s">
        <v>55</v>
      </c>
      <c r="AE133" s="25" t="s">
        <v>55</v>
      </c>
      <c r="AF133" s="25" t="s">
        <v>55</v>
      </c>
      <c r="AG133" s="25" t="s">
        <v>55</v>
      </c>
      <c r="AH133" s="25" t="s">
        <v>60</v>
      </c>
      <c r="AI133" s="25">
        <v>0</v>
      </c>
      <c r="AJ133" s="25">
        <v>12500000</v>
      </c>
      <c r="AK133" s="25">
        <v>360394</v>
      </c>
      <c r="AL133" s="25">
        <v>0</v>
      </c>
      <c r="AM133" s="25">
        <v>0</v>
      </c>
      <c r="AN133" s="25" t="s">
        <v>1425</v>
      </c>
      <c r="AO133" s="25" t="s">
        <v>61</v>
      </c>
      <c r="AP133" s="25" t="s">
        <v>1537</v>
      </c>
      <c r="AQ133" s="25" t="s">
        <v>1426</v>
      </c>
      <c r="AR133" s="25" t="s">
        <v>64</v>
      </c>
      <c r="AS133" s="25" t="s">
        <v>65</v>
      </c>
      <c r="AT133" s="25">
        <v>1.1222085063404781</v>
      </c>
      <c r="AU133" s="25">
        <v>0</v>
      </c>
      <c r="AV133" s="25">
        <v>0</v>
      </c>
      <c r="AW133" s="25">
        <v>0</v>
      </c>
      <c r="AX133" s="25">
        <v>0</v>
      </c>
      <c r="AY133" s="25">
        <v>0</v>
      </c>
      <c r="AZ133" s="25">
        <v>0</v>
      </c>
      <c r="BA133" s="25">
        <v>12500000</v>
      </c>
      <c r="BB133" s="25">
        <v>0</v>
      </c>
      <c r="BC133" s="25">
        <v>12500000</v>
      </c>
      <c r="BD133" s="25">
        <v>360394</v>
      </c>
      <c r="BE133" s="25" t="s">
        <v>207</v>
      </c>
      <c r="BF133" s="25" t="s">
        <v>213</v>
      </c>
      <c r="BG133" s="26">
        <v>43446</v>
      </c>
      <c r="BH133" s="26" t="s">
        <v>55</v>
      </c>
      <c r="BI133" s="26" t="s">
        <v>55</v>
      </c>
      <c r="BJ133" s="26" t="s">
        <v>55</v>
      </c>
      <c r="BK133" s="26">
        <v>43446</v>
      </c>
      <c r="BL133" s="26">
        <v>43496</v>
      </c>
      <c r="BM133" s="26" t="s">
        <v>55</v>
      </c>
      <c r="BN133" s="26" t="s">
        <v>55</v>
      </c>
      <c r="BO133" s="26" t="s">
        <v>55</v>
      </c>
      <c r="BP133" s="26">
        <v>43496</v>
      </c>
      <c r="BQ133" s="27">
        <v>43318</v>
      </c>
      <c r="BR133" s="28">
        <f t="shared" si="2"/>
        <v>5.9333333333333336</v>
      </c>
      <c r="BS133" s="21" t="s">
        <v>1587</v>
      </c>
      <c r="BT133" s="25" t="str">
        <f>INDEX(Countries[Country Name],MATCH(FR_tracker_table[[#This Row],[Country ID]],Countries[Country ID],0))</f>
        <v>Multicountry South-Eastern Asia AFAO</v>
      </c>
      <c r="BU133" s="25" t="str">
        <f>INDEX(Countries[Global Fund Region],MATCH(FR_tracker_table[[#This Row],[Country ID]],Countries[Country ID],0))</f>
        <v>SE Asia</v>
      </c>
      <c r="BV133" s="25" t="str">
        <f>INDEX(Countries[Portfolio Categorisation],MATCH(FR_tracker_table[[#This Row],[Country ID]],Countries[Country ID],0))</f>
        <v>Focused</v>
      </c>
      <c r="BW13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34" spans="1:75" ht="15" customHeight="1" x14ac:dyDescent="0.25">
      <c r="A134" s="25" t="s">
        <v>1463</v>
      </c>
      <c r="B134" s="25" t="s">
        <v>1464</v>
      </c>
      <c r="C134" s="25" t="s">
        <v>55</v>
      </c>
      <c r="D134" s="25" t="s">
        <v>55</v>
      </c>
      <c r="E134" s="25" t="s">
        <v>55</v>
      </c>
      <c r="F134" s="25" t="s">
        <v>1465</v>
      </c>
      <c r="G134" s="25" t="s">
        <v>67</v>
      </c>
      <c r="H134" s="25" t="s">
        <v>67</v>
      </c>
      <c r="I134" s="25" t="s">
        <v>83</v>
      </c>
      <c r="J134" s="25" t="s">
        <v>385</v>
      </c>
      <c r="K134" s="25" t="s">
        <v>58</v>
      </c>
      <c r="L134" s="25" t="s">
        <v>427</v>
      </c>
      <c r="M134" s="25" t="s">
        <v>428</v>
      </c>
      <c r="N134" s="25" t="s">
        <v>388</v>
      </c>
      <c r="O134" s="25" t="s">
        <v>72</v>
      </c>
      <c r="P134" s="27">
        <v>43220</v>
      </c>
      <c r="Q134" s="25">
        <v>0</v>
      </c>
      <c r="R134" s="25">
        <v>0</v>
      </c>
      <c r="S134" s="25">
        <v>0</v>
      </c>
      <c r="T134" s="25">
        <v>0</v>
      </c>
      <c r="U134" s="25">
        <v>4998976</v>
      </c>
      <c r="V134" s="25" t="s">
        <v>921</v>
      </c>
      <c r="W134" s="25" t="s">
        <v>55</v>
      </c>
      <c r="X134" s="25" t="s">
        <v>55</v>
      </c>
      <c r="Y134" s="25" t="s">
        <v>55</v>
      </c>
      <c r="Z134" s="25" t="s">
        <v>55</v>
      </c>
      <c r="AA134" s="25" t="s">
        <v>55</v>
      </c>
      <c r="AB134" s="25" t="s">
        <v>55</v>
      </c>
      <c r="AC134" s="25" t="s">
        <v>55</v>
      </c>
      <c r="AD134" s="25" t="s">
        <v>55</v>
      </c>
      <c r="AE134" s="25" t="s">
        <v>55</v>
      </c>
      <c r="AF134" s="25" t="s">
        <v>55</v>
      </c>
      <c r="AG134" s="25" t="s">
        <v>55</v>
      </c>
      <c r="AH134" s="25" t="s">
        <v>60</v>
      </c>
      <c r="AI134" s="25">
        <v>0</v>
      </c>
      <c r="AJ134" s="25">
        <v>4998976</v>
      </c>
      <c r="AK134" s="25">
        <v>245200</v>
      </c>
      <c r="AL134" s="25">
        <v>0</v>
      </c>
      <c r="AM134" s="25">
        <v>0</v>
      </c>
      <c r="AN134" s="25" t="s">
        <v>1464</v>
      </c>
      <c r="AO134" s="25" t="s">
        <v>61</v>
      </c>
      <c r="AP134" s="25" t="s">
        <v>1542</v>
      </c>
      <c r="AQ134" s="25" t="s">
        <v>1439</v>
      </c>
      <c r="AR134" s="25" t="s">
        <v>64</v>
      </c>
      <c r="AS134" s="25" t="s">
        <v>65</v>
      </c>
      <c r="AT134" s="25">
        <v>1.1222085063404781</v>
      </c>
      <c r="AU134" s="25">
        <v>0</v>
      </c>
      <c r="AV134" s="25">
        <v>0</v>
      </c>
      <c r="AW134" s="25">
        <v>0</v>
      </c>
      <c r="AX134" s="25">
        <v>0</v>
      </c>
      <c r="AY134" s="25">
        <v>0</v>
      </c>
      <c r="AZ134" s="25">
        <v>0</v>
      </c>
      <c r="BA134" s="25">
        <v>4998976</v>
      </c>
      <c r="BB134" s="25">
        <v>0</v>
      </c>
      <c r="BC134" s="25">
        <v>4998976</v>
      </c>
      <c r="BD134" s="25">
        <v>245200</v>
      </c>
      <c r="BE134" s="25" t="s">
        <v>212</v>
      </c>
      <c r="BF134" s="25" t="s">
        <v>213</v>
      </c>
      <c r="BG134" s="26">
        <v>43424</v>
      </c>
      <c r="BH134" s="26" t="s">
        <v>55</v>
      </c>
      <c r="BI134" s="26" t="s">
        <v>55</v>
      </c>
      <c r="BJ134" s="26" t="s">
        <v>55</v>
      </c>
      <c r="BK134" s="26">
        <v>43424</v>
      </c>
      <c r="BL134" s="26">
        <v>43455</v>
      </c>
      <c r="BM134" s="26" t="s">
        <v>55</v>
      </c>
      <c r="BN134" s="26" t="s">
        <v>55</v>
      </c>
      <c r="BO134" s="26" t="s">
        <v>55</v>
      </c>
      <c r="BP134" s="26">
        <v>43455</v>
      </c>
      <c r="BQ134" s="27">
        <v>43220</v>
      </c>
      <c r="BR134" s="28">
        <f t="shared" si="2"/>
        <v>7.833333333333333</v>
      </c>
      <c r="BS134" s="21" t="s">
        <v>1586</v>
      </c>
      <c r="BT134" s="25" t="str">
        <f>INDEX(Countries[Country Name],MATCH(FR_tracker_table[[#This Row],[Country ID]],Countries[Country ID],0))</f>
        <v>Multicountry MDR TB EECA PAS</v>
      </c>
      <c r="BU134" s="25" t="str">
        <f>INDEX(Countries[Global Fund Region],MATCH(FR_tracker_table[[#This Row],[Country ID]],Countries[Country ID],0))</f>
        <v>EECA</v>
      </c>
      <c r="BV134" s="25" t="str">
        <f>INDEX(Countries[Portfolio Categorisation],MATCH(FR_tracker_table[[#This Row],[Country ID]],Countries[Country ID],0))</f>
        <v>Focused</v>
      </c>
      <c r="BW13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35" spans="1:75" ht="15" customHeight="1" x14ac:dyDescent="0.25">
      <c r="A135" s="25" t="s">
        <v>1466</v>
      </c>
      <c r="B135" s="25" t="s">
        <v>1467</v>
      </c>
      <c r="C135" s="25" t="s">
        <v>55</v>
      </c>
      <c r="D135" s="25" t="s">
        <v>55</v>
      </c>
      <c r="E135" s="25" t="s">
        <v>55</v>
      </c>
      <c r="F135" s="25" t="s">
        <v>1510</v>
      </c>
      <c r="G135" s="25" t="s">
        <v>56</v>
      </c>
      <c r="H135" s="25" t="s">
        <v>56</v>
      </c>
      <c r="I135" s="25" t="s">
        <v>83</v>
      </c>
      <c r="J135" s="25" t="s">
        <v>385</v>
      </c>
      <c r="K135" s="25" t="s">
        <v>58</v>
      </c>
      <c r="L135" s="25" t="s">
        <v>427</v>
      </c>
      <c r="M135" s="25" t="s">
        <v>428</v>
      </c>
      <c r="N135" s="25" t="s">
        <v>388</v>
      </c>
      <c r="O135" s="25" t="s">
        <v>72</v>
      </c>
      <c r="P135" s="27">
        <v>43220</v>
      </c>
      <c r="Q135" s="25">
        <v>0</v>
      </c>
      <c r="R135" s="25">
        <v>0</v>
      </c>
      <c r="S135" s="25">
        <v>0</v>
      </c>
      <c r="T135" s="25">
        <v>0</v>
      </c>
      <c r="U135" s="25">
        <v>10549803</v>
      </c>
      <c r="V135" s="25" t="s">
        <v>1468</v>
      </c>
      <c r="W135" s="25" t="s">
        <v>55</v>
      </c>
      <c r="X135" s="25" t="s">
        <v>55</v>
      </c>
      <c r="Y135" s="25" t="s">
        <v>55</v>
      </c>
      <c r="Z135" s="25" t="s">
        <v>55</v>
      </c>
      <c r="AA135" s="25" t="s">
        <v>55</v>
      </c>
      <c r="AB135" s="25" t="s">
        <v>55</v>
      </c>
      <c r="AC135" s="25" t="s">
        <v>55</v>
      </c>
      <c r="AD135" s="25" t="s">
        <v>55</v>
      </c>
      <c r="AE135" s="25" t="s">
        <v>55</v>
      </c>
      <c r="AF135" s="25" t="s">
        <v>55</v>
      </c>
      <c r="AG135" s="25" t="s">
        <v>55</v>
      </c>
      <c r="AH135" s="25" t="s">
        <v>60</v>
      </c>
      <c r="AI135" s="25">
        <v>0</v>
      </c>
      <c r="AJ135" s="25">
        <v>10549803</v>
      </c>
      <c r="AK135" s="25">
        <v>0</v>
      </c>
      <c r="AL135" s="25">
        <v>0</v>
      </c>
      <c r="AM135" s="25">
        <v>0</v>
      </c>
      <c r="AN135" s="25" t="s">
        <v>1467</v>
      </c>
      <c r="AO135" s="25" t="s">
        <v>61</v>
      </c>
      <c r="AP135" s="25" t="s">
        <v>1542</v>
      </c>
      <c r="AQ135" s="25" t="s">
        <v>1441</v>
      </c>
      <c r="AR135" s="25" t="s">
        <v>64</v>
      </c>
      <c r="AS135" s="25" t="s">
        <v>65</v>
      </c>
      <c r="AT135" s="25">
        <v>1.1222085063404781</v>
      </c>
      <c r="AU135" s="25">
        <v>0</v>
      </c>
      <c r="AV135" s="25">
        <v>0</v>
      </c>
      <c r="AW135" s="25">
        <v>0</v>
      </c>
      <c r="AX135" s="25">
        <v>0</v>
      </c>
      <c r="AY135" s="25">
        <v>0</v>
      </c>
      <c r="AZ135" s="25">
        <v>0</v>
      </c>
      <c r="BA135" s="25">
        <v>10549803</v>
      </c>
      <c r="BB135" s="25">
        <v>0</v>
      </c>
      <c r="BC135" s="25">
        <v>10549803</v>
      </c>
      <c r="BD135" s="25">
        <v>0</v>
      </c>
      <c r="BE135" s="25" t="s">
        <v>212</v>
      </c>
      <c r="BF135" s="25" t="s">
        <v>213</v>
      </c>
      <c r="BG135" s="26">
        <v>43424</v>
      </c>
      <c r="BH135" s="26" t="s">
        <v>55</v>
      </c>
      <c r="BI135" s="26" t="s">
        <v>55</v>
      </c>
      <c r="BJ135" s="26" t="s">
        <v>55</v>
      </c>
      <c r="BK135" s="26">
        <v>43424</v>
      </c>
      <c r="BL135" s="26">
        <v>43455</v>
      </c>
      <c r="BM135" s="26" t="s">
        <v>55</v>
      </c>
      <c r="BN135" s="26" t="s">
        <v>55</v>
      </c>
      <c r="BO135" s="26" t="s">
        <v>55</v>
      </c>
      <c r="BP135" s="26">
        <v>43455</v>
      </c>
      <c r="BQ135" s="27">
        <v>43220</v>
      </c>
      <c r="BR135" s="28">
        <f t="shared" si="2"/>
        <v>7.833333333333333</v>
      </c>
      <c r="BS135" s="21" t="s">
        <v>1586</v>
      </c>
      <c r="BT135" s="25" t="str">
        <f>INDEX(Countries[Country Name],MATCH(FR_tracker_table[[#This Row],[Country ID]],Countries[Country ID],0))</f>
        <v>Multicountry Key Pops EECA APH</v>
      </c>
      <c r="BU135" s="25" t="str">
        <f>INDEX(Countries[Global Fund Region],MATCH(FR_tracker_table[[#This Row],[Country ID]],Countries[Country ID],0))</f>
        <v>EECA</v>
      </c>
      <c r="BV135" s="25" t="str">
        <f>INDEX(Countries[Portfolio Categorisation],MATCH(FR_tracker_table[[#This Row],[Country ID]],Countries[Country ID],0))</f>
        <v>Focused</v>
      </c>
      <c r="BW13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36" spans="1:75" ht="15" customHeight="1" x14ac:dyDescent="0.25">
      <c r="A136" s="25" t="s">
        <v>1469</v>
      </c>
      <c r="B136" s="25" t="s">
        <v>1511</v>
      </c>
      <c r="C136" s="25" t="s">
        <v>55</v>
      </c>
      <c r="D136" s="25" t="s">
        <v>55</v>
      </c>
      <c r="E136" s="25" t="s">
        <v>55</v>
      </c>
      <c r="F136" s="25" t="s">
        <v>1512</v>
      </c>
      <c r="G136" s="25" t="s">
        <v>67</v>
      </c>
      <c r="H136" s="25" t="s">
        <v>67</v>
      </c>
      <c r="I136" s="25" t="s">
        <v>83</v>
      </c>
      <c r="J136" s="25" t="s">
        <v>385</v>
      </c>
      <c r="K136" s="25" t="s">
        <v>58</v>
      </c>
      <c r="L136" s="25" t="s">
        <v>386</v>
      </c>
      <c r="M136" s="25" t="s">
        <v>387</v>
      </c>
      <c r="N136" s="25" t="s">
        <v>388</v>
      </c>
      <c r="O136" s="25" t="s">
        <v>72</v>
      </c>
      <c r="P136" s="27">
        <v>43220</v>
      </c>
      <c r="Q136" s="25">
        <v>0</v>
      </c>
      <c r="R136" s="25">
        <v>0</v>
      </c>
      <c r="S136" s="25">
        <v>0</v>
      </c>
      <c r="T136" s="25">
        <v>0</v>
      </c>
      <c r="U136" s="25">
        <v>4999999</v>
      </c>
      <c r="V136" s="25" t="s">
        <v>389</v>
      </c>
      <c r="W136" s="25" t="s">
        <v>55</v>
      </c>
      <c r="X136" s="25" t="s">
        <v>55</v>
      </c>
      <c r="Y136" s="25" t="s">
        <v>55</v>
      </c>
      <c r="Z136" s="25" t="s">
        <v>55</v>
      </c>
      <c r="AA136" s="25" t="s">
        <v>55</v>
      </c>
      <c r="AB136" s="25" t="s">
        <v>55</v>
      </c>
      <c r="AC136" s="25" t="s">
        <v>55</v>
      </c>
      <c r="AD136" s="25" t="s">
        <v>55</v>
      </c>
      <c r="AE136" s="25" t="s">
        <v>55</v>
      </c>
      <c r="AF136" s="25" t="s">
        <v>55</v>
      </c>
      <c r="AG136" s="25" t="s">
        <v>55</v>
      </c>
      <c r="AH136" s="25" t="s">
        <v>60</v>
      </c>
      <c r="AI136" s="25">
        <v>0</v>
      </c>
      <c r="AJ136" s="25">
        <v>4999999</v>
      </c>
      <c r="AK136" s="25">
        <v>854972</v>
      </c>
      <c r="AL136" s="25">
        <v>0</v>
      </c>
      <c r="AM136" s="25">
        <v>0</v>
      </c>
      <c r="AN136" s="25" t="s">
        <v>1511</v>
      </c>
      <c r="AO136" s="25" t="s">
        <v>61</v>
      </c>
      <c r="AP136" s="25" t="s">
        <v>1542</v>
      </c>
      <c r="AQ136" s="25" t="s">
        <v>1490</v>
      </c>
      <c r="AR136" s="25" t="s">
        <v>64</v>
      </c>
      <c r="AS136" s="25" t="s">
        <v>65</v>
      </c>
      <c r="AT136" s="25">
        <v>1.1222085063404781</v>
      </c>
      <c r="AU136" s="25">
        <v>0</v>
      </c>
      <c r="AV136" s="25">
        <v>0</v>
      </c>
      <c r="AW136" s="25">
        <v>0</v>
      </c>
      <c r="AX136" s="25">
        <v>0</v>
      </c>
      <c r="AY136" s="25">
        <v>0</v>
      </c>
      <c r="AZ136" s="25">
        <v>0</v>
      </c>
      <c r="BA136" s="25">
        <v>4999999</v>
      </c>
      <c r="BB136" s="25">
        <v>0</v>
      </c>
      <c r="BC136" s="25">
        <v>4999999</v>
      </c>
      <c r="BD136" s="25">
        <v>854972</v>
      </c>
      <c r="BE136" s="25" t="s">
        <v>221</v>
      </c>
      <c r="BF136" s="25" t="s">
        <v>213</v>
      </c>
      <c r="BG136" s="26">
        <v>43390</v>
      </c>
      <c r="BH136" s="26" t="s">
        <v>55</v>
      </c>
      <c r="BI136" s="26" t="s">
        <v>55</v>
      </c>
      <c r="BJ136" s="26" t="s">
        <v>55</v>
      </c>
      <c r="BK136" s="26">
        <v>43390</v>
      </c>
      <c r="BL136" s="26">
        <v>43416</v>
      </c>
      <c r="BM136" s="26" t="s">
        <v>55</v>
      </c>
      <c r="BN136" s="26" t="s">
        <v>55</v>
      </c>
      <c r="BO136" s="26" t="s">
        <v>55</v>
      </c>
      <c r="BP136" s="26">
        <v>43416</v>
      </c>
      <c r="BQ136" s="27">
        <v>43220</v>
      </c>
      <c r="BR136" s="28">
        <f t="shared" si="2"/>
        <v>6.5333333333333332</v>
      </c>
      <c r="BS136" s="21" t="s">
        <v>1586</v>
      </c>
      <c r="BT136" s="25" t="str">
        <f>INDEX(Countries[Country Name],MATCH(FR_tracker_table[[#This Row],[Country ID]],Countries[Country ID],0))</f>
        <v>Multicountry TB Asia UNDP</v>
      </c>
      <c r="BU136" s="25" t="str">
        <f>INDEX(Countries[Global Fund Region],MATCH(FR_tracker_table[[#This Row],[Country ID]],Countries[Country ID],0))</f>
        <v>SEA</v>
      </c>
      <c r="BV136" s="25" t="str">
        <f>INDEX(Countries[Portfolio Categorisation],MATCH(FR_tracker_table[[#This Row],[Country ID]],Countries[Country ID],0))</f>
        <v>Focused</v>
      </c>
      <c r="BW13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37" spans="1:75" ht="15" customHeight="1" x14ac:dyDescent="0.25">
      <c r="A137" s="25" t="s">
        <v>1470</v>
      </c>
      <c r="B137" s="25" t="s">
        <v>1513</v>
      </c>
      <c r="C137" s="25" t="s">
        <v>55</v>
      </c>
      <c r="D137" s="25" t="s">
        <v>55</v>
      </c>
      <c r="E137" s="25" t="s">
        <v>55</v>
      </c>
      <c r="F137" s="25" t="s">
        <v>1514</v>
      </c>
      <c r="G137" s="25" t="s">
        <v>56</v>
      </c>
      <c r="H137" s="25" t="s">
        <v>56</v>
      </c>
      <c r="I137" s="25" t="s">
        <v>83</v>
      </c>
      <c r="J137" s="25" t="s">
        <v>385</v>
      </c>
      <c r="K137" s="25" t="s">
        <v>58</v>
      </c>
      <c r="L137" s="25" t="s">
        <v>386</v>
      </c>
      <c r="M137" s="25" t="s">
        <v>387</v>
      </c>
      <c r="N137" s="25" t="s">
        <v>388</v>
      </c>
      <c r="O137" s="25" t="s">
        <v>72</v>
      </c>
      <c r="P137" s="27">
        <v>43220</v>
      </c>
      <c r="Q137" s="25">
        <v>0</v>
      </c>
      <c r="R137" s="25">
        <v>0</v>
      </c>
      <c r="S137" s="25">
        <v>0</v>
      </c>
      <c r="T137" s="25">
        <v>0</v>
      </c>
      <c r="U137" s="25">
        <v>7499577</v>
      </c>
      <c r="V137" s="25" t="s">
        <v>1471</v>
      </c>
      <c r="W137" s="25" t="s">
        <v>55</v>
      </c>
      <c r="X137" s="25" t="s">
        <v>55</v>
      </c>
      <c r="Y137" s="25" t="s">
        <v>55</v>
      </c>
      <c r="Z137" s="25" t="s">
        <v>55</v>
      </c>
      <c r="AA137" s="25" t="s">
        <v>55</v>
      </c>
      <c r="AB137" s="25" t="s">
        <v>55</v>
      </c>
      <c r="AC137" s="25" t="s">
        <v>55</v>
      </c>
      <c r="AD137" s="25" t="s">
        <v>55</v>
      </c>
      <c r="AE137" s="25" t="s">
        <v>55</v>
      </c>
      <c r="AF137" s="25" t="s">
        <v>55</v>
      </c>
      <c r="AG137" s="25" t="s">
        <v>55</v>
      </c>
      <c r="AH137" s="25" t="s">
        <v>60</v>
      </c>
      <c r="AI137" s="25">
        <v>0</v>
      </c>
      <c r="AJ137" s="25">
        <v>7499577</v>
      </c>
      <c r="AK137" s="25">
        <v>1155513</v>
      </c>
      <c r="AL137" s="25">
        <v>0</v>
      </c>
      <c r="AM137" s="25">
        <v>0</v>
      </c>
      <c r="AN137" s="25" t="s">
        <v>1513</v>
      </c>
      <c r="AO137" s="25" t="s">
        <v>61</v>
      </c>
      <c r="AP137" s="25" t="s">
        <v>1542</v>
      </c>
      <c r="AQ137" s="25" t="s">
        <v>1492</v>
      </c>
      <c r="AR137" s="25" t="s">
        <v>64</v>
      </c>
      <c r="AS137" s="25" t="s">
        <v>65</v>
      </c>
      <c r="AT137" s="25">
        <v>1.1222085063404781</v>
      </c>
      <c r="AU137" s="25">
        <v>0</v>
      </c>
      <c r="AV137" s="25">
        <v>0</v>
      </c>
      <c r="AW137" s="25">
        <v>0</v>
      </c>
      <c r="AX137" s="25">
        <v>0</v>
      </c>
      <c r="AY137" s="25">
        <v>0</v>
      </c>
      <c r="AZ137" s="25">
        <v>0</v>
      </c>
      <c r="BA137" s="25">
        <v>7499577</v>
      </c>
      <c r="BB137" s="25">
        <v>0</v>
      </c>
      <c r="BC137" s="25">
        <v>7499577</v>
      </c>
      <c r="BD137" s="25">
        <v>1155513</v>
      </c>
      <c r="BE137" s="25" t="s">
        <v>218</v>
      </c>
      <c r="BF137" s="25" t="s">
        <v>213</v>
      </c>
      <c r="BG137" s="26">
        <v>43390</v>
      </c>
      <c r="BH137" s="26" t="s">
        <v>55</v>
      </c>
      <c r="BI137" s="26" t="s">
        <v>55</v>
      </c>
      <c r="BJ137" s="26" t="s">
        <v>55</v>
      </c>
      <c r="BK137" s="26">
        <v>43390</v>
      </c>
      <c r="BL137" s="26">
        <v>43416</v>
      </c>
      <c r="BM137" s="26" t="s">
        <v>55</v>
      </c>
      <c r="BN137" s="26" t="s">
        <v>55</v>
      </c>
      <c r="BO137" s="26" t="s">
        <v>55</v>
      </c>
      <c r="BP137" s="26">
        <v>43416</v>
      </c>
      <c r="BQ137" s="27">
        <v>43220</v>
      </c>
      <c r="BR137" s="28">
        <f t="shared" si="2"/>
        <v>6.5333333333333332</v>
      </c>
      <c r="BS137" s="21" t="s">
        <v>1586</v>
      </c>
      <c r="BT137" s="25" t="str">
        <f>INDEX(Countries[Country Name],MATCH(FR_tracker_table[[#This Row],[Country ID]],Countries[Country ID],0))</f>
        <v>Multicountry HIV MENA IHAA</v>
      </c>
      <c r="BU137" s="25" t="str">
        <f>INDEX(Countries[Global Fund Region],MATCH(FR_tracker_table[[#This Row],[Country ID]],Countries[Country ID],0))</f>
        <v>MENA</v>
      </c>
      <c r="BV137" s="25" t="str">
        <f>INDEX(Countries[Portfolio Categorisation],MATCH(FR_tracker_table[[#This Row],[Country ID]],Countries[Country ID],0))</f>
        <v>Focused</v>
      </c>
      <c r="BW13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38" spans="1:75" ht="15" customHeight="1" x14ac:dyDescent="0.25">
      <c r="A138" s="25" t="s">
        <v>1472</v>
      </c>
      <c r="B138" s="25" t="s">
        <v>1515</v>
      </c>
      <c r="C138" s="25" t="s">
        <v>55</v>
      </c>
      <c r="D138" s="25" t="s">
        <v>55</v>
      </c>
      <c r="E138" s="25" t="s">
        <v>55</v>
      </c>
      <c r="F138" s="25" t="s">
        <v>1516</v>
      </c>
      <c r="G138" s="25" t="s">
        <v>67</v>
      </c>
      <c r="H138" s="25" t="s">
        <v>67</v>
      </c>
      <c r="I138" s="25" t="s">
        <v>83</v>
      </c>
      <c r="J138" s="25" t="s">
        <v>385</v>
      </c>
      <c r="K138" s="25" t="s">
        <v>58</v>
      </c>
      <c r="L138" s="25" t="s">
        <v>427</v>
      </c>
      <c r="M138" s="25" t="s">
        <v>452</v>
      </c>
      <c r="N138" s="25" t="s">
        <v>388</v>
      </c>
      <c r="O138" s="25" t="s">
        <v>72</v>
      </c>
      <c r="P138" s="27">
        <v>43220</v>
      </c>
      <c r="Q138" s="25">
        <v>0</v>
      </c>
      <c r="R138" s="25">
        <v>0</v>
      </c>
      <c r="S138" s="25">
        <v>0</v>
      </c>
      <c r="T138" s="25">
        <v>0</v>
      </c>
      <c r="U138" s="25">
        <v>5343964</v>
      </c>
      <c r="V138" s="25" t="s">
        <v>1473</v>
      </c>
      <c r="W138" s="25" t="s">
        <v>55</v>
      </c>
      <c r="X138" s="25" t="s">
        <v>55</v>
      </c>
      <c r="Y138" s="25" t="s">
        <v>55</v>
      </c>
      <c r="Z138" s="25" t="s">
        <v>55</v>
      </c>
      <c r="AA138" s="25" t="s">
        <v>55</v>
      </c>
      <c r="AB138" s="25" t="s">
        <v>55</v>
      </c>
      <c r="AC138" s="25" t="s">
        <v>55</v>
      </c>
      <c r="AD138" s="25" t="s">
        <v>55</v>
      </c>
      <c r="AE138" s="25" t="s">
        <v>55</v>
      </c>
      <c r="AF138" s="25" t="s">
        <v>55</v>
      </c>
      <c r="AG138" s="25" t="s">
        <v>55</v>
      </c>
      <c r="AH138" s="25" t="s">
        <v>60</v>
      </c>
      <c r="AI138" s="25">
        <v>0</v>
      </c>
      <c r="AJ138" s="25">
        <v>5343964</v>
      </c>
      <c r="AK138" s="25">
        <v>30000</v>
      </c>
      <c r="AL138" s="25">
        <v>0</v>
      </c>
      <c r="AM138" s="25">
        <v>0</v>
      </c>
      <c r="AN138" s="25" t="s">
        <v>1515</v>
      </c>
      <c r="AO138" s="25" t="s">
        <v>61</v>
      </c>
      <c r="AP138" s="25" t="s">
        <v>1542</v>
      </c>
      <c r="AQ138" s="25" t="s">
        <v>1494</v>
      </c>
      <c r="AR138" s="25" t="s">
        <v>64</v>
      </c>
      <c r="AS138" s="25" t="s">
        <v>88</v>
      </c>
      <c r="AT138" s="25">
        <v>1.1222085063404781</v>
      </c>
      <c r="AU138" s="25">
        <v>0</v>
      </c>
      <c r="AV138" s="25">
        <v>0</v>
      </c>
      <c r="AW138" s="25">
        <v>0</v>
      </c>
      <c r="AX138" s="25">
        <v>0</v>
      </c>
      <c r="AY138" s="25">
        <v>0</v>
      </c>
      <c r="AZ138" s="25">
        <v>0</v>
      </c>
      <c r="BA138" s="25">
        <v>5997042</v>
      </c>
      <c r="BB138" s="25">
        <v>0</v>
      </c>
      <c r="BC138" s="25">
        <v>5997042</v>
      </c>
      <c r="BD138" s="25">
        <v>33666.255190214346</v>
      </c>
      <c r="BE138" s="25" t="s">
        <v>234</v>
      </c>
      <c r="BF138" s="25" t="s">
        <v>213</v>
      </c>
      <c r="BG138" s="26">
        <v>43424</v>
      </c>
      <c r="BH138" s="26" t="s">
        <v>55</v>
      </c>
      <c r="BI138" s="26" t="s">
        <v>55</v>
      </c>
      <c r="BJ138" s="26" t="s">
        <v>55</v>
      </c>
      <c r="BK138" s="26">
        <v>43424</v>
      </c>
      <c r="BL138" s="26">
        <v>43455</v>
      </c>
      <c r="BM138" s="26" t="s">
        <v>55</v>
      </c>
      <c r="BN138" s="26" t="s">
        <v>55</v>
      </c>
      <c r="BO138" s="26" t="s">
        <v>55</v>
      </c>
      <c r="BP138" s="26">
        <v>43455</v>
      </c>
      <c r="BQ138" s="27">
        <v>43220</v>
      </c>
      <c r="BR138" s="28">
        <f t="shared" si="2"/>
        <v>7.833333333333333</v>
      </c>
      <c r="BS138" s="21" t="s">
        <v>1586</v>
      </c>
      <c r="BT138" s="25" t="str">
        <f>INDEX(Countries[Country Name],MATCH(FR_tracker_table[[#This Row],[Country ID]],Countries[Country ID],0))</f>
        <v>Multicountry TB WC Africa NTP/SRL</v>
      </c>
      <c r="BU138" s="25" t="str">
        <f>INDEX(Countries[Global Fund Region],MATCH(FR_tracker_table[[#This Row],[Country ID]],Countries[Country ID],0))</f>
        <v>CA</v>
      </c>
      <c r="BV138" s="25" t="str">
        <f>INDEX(Countries[Portfolio Categorisation],MATCH(FR_tracker_table[[#This Row],[Country ID]],Countries[Country ID],0))</f>
        <v>Focused</v>
      </c>
      <c r="BW13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39" spans="1:75" ht="15" customHeight="1" x14ac:dyDescent="0.25">
      <c r="A139" s="25" t="s">
        <v>1474</v>
      </c>
      <c r="B139" s="25" t="s">
        <v>1475</v>
      </c>
      <c r="C139" s="25" t="s">
        <v>55</v>
      </c>
      <c r="D139" s="25" t="s">
        <v>55</v>
      </c>
      <c r="E139" s="25" t="s">
        <v>55</v>
      </c>
      <c r="F139" s="25" t="s">
        <v>1517</v>
      </c>
      <c r="G139" s="25" t="s">
        <v>67</v>
      </c>
      <c r="H139" s="25" t="s">
        <v>67</v>
      </c>
      <c r="I139" s="25" t="s">
        <v>83</v>
      </c>
      <c r="J139" s="25" t="s">
        <v>385</v>
      </c>
      <c r="K139" s="25" t="s">
        <v>58</v>
      </c>
      <c r="L139" s="25" t="s">
        <v>386</v>
      </c>
      <c r="M139" s="25" t="s">
        <v>452</v>
      </c>
      <c r="N139" s="25" t="s">
        <v>388</v>
      </c>
      <c r="O139" s="25" t="s">
        <v>72</v>
      </c>
      <c r="P139" s="27">
        <v>43220</v>
      </c>
      <c r="Q139" s="25">
        <v>0</v>
      </c>
      <c r="R139" s="25">
        <v>0</v>
      </c>
      <c r="S139" s="25">
        <v>0</v>
      </c>
      <c r="T139" s="25">
        <v>0</v>
      </c>
      <c r="U139" s="25">
        <v>7500000</v>
      </c>
      <c r="V139" s="25" t="s">
        <v>1476</v>
      </c>
      <c r="W139" s="25" t="s">
        <v>55</v>
      </c>
      <c r="X139" s="25" t="s">
        <v>55</v>
      </c>
      <c r="Y139" s="25" t="s">
        <v>55</v>
      </c>
      <c r="Z139" s="25" t="s">
        <v>55</v>
      </c>
      <c r="AA139" s="25" t="s">
        <v>55</v>
      </c>
      <c r="AB139" s="25" t="s">
        <v>55</v>
      </c>
      <c r="AC139" s="25" t="s">
        <v>55</v>
      </c>
      <c r="AD139" s="25" t="s">
        <v>55</v>
      </c>
      <c r="AE139" s="25" t="s">
        <v>55</v>
      </c>
      <c r="AF139" s="25" t="s">
        <v>55</v>
      </c>
      <c r="AG139" s="25" t="s">
        <v>55</v>
      </c>
      <c r="AH139" s="25" t="s">
        <v>60</v>
      </c>
      <c r="AI139" s="25">
        <v>0</v>
      </c>
      <c r="AJ139" s="25">
        <v>7500000</v>
      </c>
      <c r="AK139" s="25">
        <v>0</v>
      </c>
      <c r="AL139" s="25">
        <v>0</v>
      </c>
      <c r="AM139" s="25">
        <v>0</v>
      </c>
      <c r="AN139" s="25" t="s">
        <v>1475</v>
      </c>
      <c r="AO139" s="25" t="s">
        <v>61</v>
      </c>
      <c r="AP139" s="25" t="s">
        <v>1542</v>
      </c>
      <c r="AQ139" s="25" t="s">
        <v>1443</v>
      </c>
      <c r="AR139" s="25" t="s">
        <v>64</v>
      </c>
      <c r="AS139" s="25" t="s">
        <v>65</v>
      </c>
      <c r="AT139" s="25">
        <v>1.1222085063404781</v>
      </c>
      <c r="AU139" s="25">
        <v>0</v>
      </c>
      <c r="AV139" s="25">
        <v>0</v>
      </c>
      <c r="AW139" s="25">
        <v>0</v>
      </c>
      <c r="AX139" s="25">
        <v>0</v>
      </c>
      <c r="AY139" s="25">
        <v>0</v>
      </c>
      <c r="AZ139" s="25">
        <v>0</v>
      </c>
      <c r="BA139" s="25">
        <v>7500000</v>
      </c>
      <c r="BB139" s="25">
        <v>0</v>
      </c>
      <c r="BC139" s="25">
        <v>7500000</v>
      </c>
      <c r="BD139" s="25">
        <v>0</v>
      </c>
      <c r="BE139" s="25" t="s">
        <v>234</v>
      </c>
      <c r="BF139" s="25" t="s">
        <v>213</v>
      </c>
      <c r="BG139" s="26">
        <v>43538</v>
      </c>
      <c r="BH139" s="26" t="s">
        <v>55</v>
      </c>
      <c r="BI139" s="26" t="s">
        <v>55</v>
      </c>
      <c r="BJ139" s="26" t="s">
        <v>55</v>
      </c>
      <c r="BK139" s="26">
        <v>43538</v>
      </c>
      <c r="BL139" s="26" t="s">
        <v>55</v>
      </c>
      <c r="BM139" s="26" t="s">
        <v>55</v>
      </c>
      <c r="BN139" s="26" t="s">
        <v>55</v>
      </c>
      <c r="BO139" s="26" t="s">
        <v>55</v>
      </c>
      <c r="BP139" s="26" t="s">
        <v>55</v>
      </c>
      <c r="BQ139" s="27">
        <v>43220</v>
      </c>
      <c r="BR139" s="28">
        <f t="shared" si="2"/>
        <v>0</v>
      </c>
      <c r="BS139" s="21" t="s">
        <v>1586</v>
      </c>
      <c r="BT139" s="25" t="str">
        <f>INDEX(Countries[Country Name],MATCH(FR_tracker_table[[#This Row],[Country ID]],Countries[Country ID],0))</f>
        <v>Multicountry Eastern Africa IGAD</v>
      </c>
      <c r="BU139" s="25" t="str">
        <f>INDEX(Countries[Global Fund Region],MATCH(FR_tracker_table[[#This Row],[Country ID]],Countries[Country ID],0))</f>
        <v>CA</v>
      </c>
      <c r="BV139" s="25" t="str">
        <f>INDEX(Countries[Portfolio Categorisation],MATCH(FR_tracker_table[[#This Row],[Country ID]],Countries[Country ID],0))</f>
        <v>Focused</v>
      </c>
      <c r="BW13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40" spans="1:75" ht="15" customHeight="1" x14ac:dyDescent="0.25">
      <c r="A140" s="25" t="s">
        <v>1477</v>
      </c>
      <c r="B140" s="25" t="s">
        <v>1518</v>
      </c>
      <c r="C140" s="25" t="s">
        <v>55</v>
      </c>
      <c r="D140" s="25" t="s">
        <v>55</v>
      </c>
      <c r="E140" s="25" t="s">
        <v>55</v>
      </c>
      <c r="F140" s="25" t="s">
        <v>1519</v>
      </c>
      <c r="G140" s="25" t="s">
        <v>67</v>
      </c>
      <c r="H140" s="25" t="s">
        <v>67</v>
      </c>
      <c r="I140" s="25" t="s">
        <v>83</v>
      </c>
      <c r="J140" s="25" t="s">
        <v>385</v>
      </c>
      <c r="K140" s="25" t="s">
        <v>58</v>
      </c>
      <c r="L140" s="25" t="s">
        <v>386</v>
      </c>
      <c r="M140" s="25" t="s">
        <v>499</v>
      </c>
      <c r="N140" s="25" t="s">
        <v>388</v>
      </c>
      <c r="O140" s="25" t="s">
        <v>72</v>
      </c>
      <c r="P140" s="27">
        <v>43220</v>
      </c>
      <c r="Q140" s="25">
        <v>0</v>
      </c>
      <c r="R140" s="25">
        <v>0</v>
      </c>
      <c r="S140" s="25">
        <v>0</v>
      </c>
      <c r="T140" s="25">
        <v>0</v>
      </c>
      <c r="U140" s="25">
        <v>9999999</v>
      </c>
      <c r="V140" s="25" t="s">
        <v>1478</v>
      </c>
      <c r="W140" s="25" t="s">
        <v>55</v>
      </c>
      <c r="X140" s="25" t="s">
        <v>55</v>
      </c>
      <c r="Y140" s="25" t="s">
        <v>55</v>
      </c>
      <c r="Z140" s="25" t="s">
        <v>55</v>
      </c>
      <c r="AA140" s="25" t="s">
        <v>55</v>
      </c>
      <c r="AB140" s="25" t="s">
        <v>55</v>
      </c>
      <c r="AC140" s="25" t="s">
        <v>55</v>
      </c>
      <c r="AD140" s="25" t="s">
        <v>55</v>
      </c>
      <c r="AE140" s="25" t="s">
        <v>55</v>
      </c>
      <c r="AF140" s="25" t="s">
        <v>55</v>
      </c>
      <c r="AG140" s="25" t="s">
        <v>55</v>
      </c>
      <c r="AH140" s="25" t="s">
        <v>60</v>
      </c>
      <c r="AI140" s="25">
        <v>0</v>
      </c>
      <c r="AJ140" s="25">
        <v>9999999</v>
      </c>
      <c r="AK140" s="25">
        <v>1051990.1299999999</v>
      </c>
      <c r="AL140" s="25">
        <v>0</v>
      </c>
      <c r="AM140" s="25">
        <v>0</v>
      </c>
      <c r="AN140" s="25" t="s">
        <v>1518</v>
      </c>
      <c r="AO140" s="25" t="s">
        <v>61</v>
      </c>
      <c r="AP140" s="25" t="s">
        <v>1542</v>
      </c>
      <c r="AQ140" s="25" t="s">
        <v>1496</v>
      </c>
      <c r="AR140" s="25" t="s">
        <v>64</v>
      </c>
      <c r="AS140" s="25" t="s">
        <v>65</v>
      </c>
      <c r="AT140" s="25">
        <v>1.1222085063404781</v>
      </c>
      <c r="AU140" s="25">
        <v>0</v>
      </c>
      <c r="AV140" s="25">
        <v>0</v>
      </c>
      <c r="AW140" s="25">
        <v>0</v>
      </c>
      <c r="AX140" s="25">
        <v>0</v>
      </c>
      <c r="AY140" s="25">
        <v>0</v>
      </c>
      <c r="AZ140" s="25">
        <v>0</v>
      </c>
      <c r="BA140" s="25">
        <v>9999999</v>
      </c>
      <c r="BB140" s="25">
        <v>0</v>
      </c>
      <c r="BC140" s="25">
        <v>9999999</v>
      </c>
      <c r="BD140" s="25">
        <v>1051990.1299999999</v>
      </c>
      <c r="BE140" s="25" t="s">
        <v>227</v>
      </c>
      <c r="BF140" s="25" t="s">
        <v>213</v>
      </c>
      <c r="BG140" s="26">
        <v>43446</v>
      </c>
      <c r="BH140" s="26" t="s">
        <v>55</v>
      </c>
      <c r="BI140" s="26" t="s">
        <v>55</v>
      </c>
      <c r="BJ140" s="26" t="s">
        <v>55</v>
      </c>
      <c r="BK140" s="26">
        <v>43446</v>
      </c>
      <c r="BL140" s="26">
        <v>43496</v>
      </c>
      <c r="BM140" s="26" t="s">
        <v>55</v>
      </c>
      <c r="BN140" s="26" t="s">
        <v>55</v>
      </c>
      <c r="BO140" s="26" t="s">
        <v>55</v>
      </c>
      <c r="BP140" s="26">
        <v>43496</v>
      </c>
      <c r="BQ140" s="27">
        <v>43220</v>
      </c>
      <c r="BR140" s="28">
        <f t="shared" si="2"/>
        <v>9.1999999999999993</v>
      </c>
      <c r="BS140" s="21" t="s">
        <v>1586</v>
      </c>
      <c r="BT140" s="25" t="str">
        <f>INDEX(Countries[Country Name],MATCH(FR_tracker_table[[#This Row],[Country ID]],Countries[Country ID],0))</f>
        <v>Multicountry TB Asia UNOPS</v>
      </c>
      <c r="BU140" s="25" t="str">
        <f>INDEX(Countries[Global Fund Region],MATCH(FR_tracker_table[[#This Row],[Country ID]],Countries[Country ID],0))</f>
        <v>HI Asia</v>
      </c>
      <c r="BV140" s="25" t="str">
        <f>INDEX(Countries[Portfolio Categorisation],MATCH(FR_tracker_table[[#This Row],[Country ID]],Countries[Country ID],0))</f>
        <v>Focused</v>
      </c>
      <c r="BW14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41" spans="1:75" ht="15" customHeight="1" x14ac:dyDescent="0.25">
      <c r="A141" s="25" t="s">
        <v>1543</v>
      </c>
      <c r="B141" s="25" t="s">
        <v>1544</v>
      </c>
      <c r="C141" s="25" t="s">
        <v>55</v>
      </c>
      <c r="D141" s="25" t="s">
        <v>55</v>
      </c>
      <c r="E141" s="25" t="s">
        <v>55</v>
      </c>
      <c r="F141" s="25" t="s">
        <v>1607</v>
      </c>
      <c r="G141" s="25" t="s">
        <v>67</v>
      </c>
      <c r="H141" s="25" t="s">
        <v>67</v>
      </c>
      <c r="I141" s="25" t="s">
        <v>83</v>
      </c>
      <c r="J141" s="25" t="s">
        <v>385</v>
      </c>
      <c r="K141" s="25" t="s">
        <v>58</v>
      </c>
      <c r="L141" s="25" t="s">
        <v>399</v>
      </c>
      <c r="M141" s="25" t="s">
        <v>428</v>
      </c>
      <c r="N141" s="25" t="s">
        <v>526</v>
      </c>
      <c r="O141" s="25" t="s">
        <v>109</v>
      </c>
      <c r="P141" s="27">
        <v>43315</v>
      </c>
      <c r="Q141" s="25">
        <v>0</v>
      </c>
      <c r="R141" s="25">
        <v>0</v>
      </c>
      <c r="S141" s="25">
        <v>0</v>
      </c>
      <c r="T141" s="25">
        <v>0</v>
      </c>
      <c r="U141" s="25">
        <v>4500000</v>
      </c>
      <c r="V141" s="25" t="s">
        <v>1545</v>
      </c>
      <c r="W141" s="25" t="s">
        <v>55</v>
      </c>
      <c r="X141" s="25" t="s">
        <v>55</v>
      </c>
      <c r="Y141" s="25" t="s">
        <v>55</v>
      </c>
      <c r="Z141" s="25" t="s">
        <v>55</v>
      </c>
      <c r="AA141" s="25" t="s">
        <v>55</v>
      </c>
      <c r="AB141" s="25" t="s">
        <v>55</v>
      </c>
      <c r="AC141" s="25" t="s">
        <v>55</v>
      </c>
      <c r="AD141" s="25" t="s">
        <v>55</v>
      </c>
      <c r="AE141" s="25" t="s">
        <v>55</v>
      </c>
      <c r="AF141" s="25" t="s">
        <v>55</v>
      </c>
      <c r="AG141" s="25" t="s">
        <v>55</v>
      </c>
      <c r="AH141" s="25" t="s">
        <v>60</v>
      </c>
      <c r="AI141" s="25">
        <v>0</v>
      </c>
      <c r="AJ141" s="25">
        <v>4500000</v>
      </c>
      <c r="AK141" s="25">
        <v>0</v>
      </c>
      <c r="AL141" s="25">
        <v>0</v>
      </c>
      <c r="AM141" s="25">
        <v>0</v>
      </c>
      <c r="AN141" s="25" t="s">
        <v>1544</v>
      </c>
      <c r="AO141" s="25" t="s">
        <v>61</v>
      </c>
      <c r="AP141" s="25" t="s">
        <v>1542</v>
      </c>
      <c r="AQ141" s="25" t="s">
        <v>1526</v>
      </c>
      <c r="AR141" s="25" t="s">
        <v>64</v>
      </c>
      <c r="AS141" s="25" t="s">
        <v>65</v>
      </c>
      <c r="AT141" s="25">
        <v>1.1222085063404781</v>
      </c>
      <c r="AU141" s="25">
        <v>0</v>
      </c>
      <c r="AV141" s="25">
        <v>0</v>
      </c>
      <c r="AW141" s="25">
        <v>0</v>
      </c>
      <c r="AX141" s="25">
        <v>0</v>
      </c>
      <c r="AY141" s="25">
        <v>0</v>
      </c>
      <c r="AZ141" s="25">
        <v>0</v>
      </c>
      <c r="BA141" s="25">
        <v>4500000</v>
      </c>
      <c r="BB141" s="25">
        <v>0</v>
      </c>
      <c r="BC141" s="25">
        <v>4500000</v>
      </c>
      <c r="BD141" s="25">
        <v>0</v>
      </c>
      <c r="BE141" s="25" t="s">
        <v>232</v>
      </c>
      <c r="BF141" s="25" t="s">
        <v>213</v>
      </c>
      <c r="BG141" s="26" t="s">
        <v>55</v>
      </c>
      <c r="BH141" s="26" t="s">
        <v>55</v>
      </c>
      <c r="BI141" s="26" t="s">
        <v>55</v>
      </c>
      <c r="BJ141" s="26" t="s">
        <v>55</v>
      </c>
      <c r="BK141" s="26" t="s">
        <v>55</v>
      </c>
      <c r="BL141" s="26" t="s">
        <v>55</v>
      </c>
      <c r="BM141" s="26" t="s">
        <v>55</v>
      </c>
      <c r="BN141" s="26" t="s">
        <v>55</v>
      </c>
      <c r="BO141" s="26" t="s">
        <v>55</v>
      </c>
      <c r="BP141" s="26" t="s">
        <v>55</v>
      </c>
      <c r="BQ141" s="27">
        <v>43318</v>
      </c>
      <c r="BR141" s="28">
        <f t="shared" si="2"/>
        <v>0</v>
      </c>
      <c r="BS141" s="21" t="s">
        <v>1587</v>
      </c>
      <c r="BT141" s="25" t="str">
        <f>INDEX(Countries[Country Name],MATCH(FR_tracker_table[[#This Row],[Country ID]],Countries[Country ID],0))</f>
        <v>Multicountry LAC transition from GF financing PIH</v>
      </c>
      <c r="BU141" s="25" t="str">
        <f>INDEX(Countries[Global Fund Region],MATCH(FR_tracker_table[[#This Row],[Country ID]],Countries[Country ID],0))</f>
        <v>LAC</v>
      </c>
      <c r="BV141" s="25" t="str">
        <f>INDEX(Countries[Portfolio Categorisation],MATCH(FR_tracker_table[[#This Row],[Country ID]],Countries[Country ID],0))</f>
        <v>Focused</v>
      </c>
      <c r="BW14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42" spans="1:75" ht="15" customHeight="1" x14ac:dyDescent="0.25">
      <c r="A142" s="25" t="s">
        <v>1546</v>
      </c>
      <c r="B142" s="25" t="s">
        <v>1547</v>
      </c>
      <c r="C142" s="25" t="s">
        <v>55</v>
      </c>
      <c r="D142" s="25" t="s">
        <v>55</v>
      </c>
      <c r="E142" s="25" t="s">
        <v>55</v>
      </c>
      <c r="F142" s="25" t="s">
        <v>1608</v>
      </c>
      <c r="G142" s="25" t="s">
        <v>56</v>
      </c>
      <c r="H142" s="25" t="s">
        <v>56</v>
      </c>
      <c r="I142" s="25" t="s">
        <v>83</v>
      </c>
      <c r="J142" s="25" t="s">
        <v>385</v>
      </c>
      <c r="K142" s="25" t="s">
        <v>58</v>
      </c>
      <c r="L142" s="25" t="s">
        <v>386</v>
      </c>
      <c r="M142" s="25" t="s">
        <v>1410</v>
      </c>
      <c r="N142" s="25" t="s">
        <v>526</v>
      </c>
      <c r="O142" s="25" t="s">
        <v>109</v>
      </c>
      <c r="P142" s="27">
        <v>43317</v>
      </c>
      <c r="Q142" s="25">
        <v>0</v>
      </c>
      <c r="R142" s="25">
        <v>0</v>
      </c>
      <c r="S142" s="25">
        <v>0</v>
      </c>
      <c r="T142" s="25">
        <v>0</v>
      </c>
      <c r="U142" s="25">
        <v>10500000</v>
      </c>
      <c r="V142" s="25" t="s">
        <v>1387</v>
      </c>
      <c r="W142" s="25" t="s">
        <v>55</v>
      </c>
      <c r="X142" s="25" t="s">
        <v>55</v>
      </c>
      <c r="Y142" s="25" t="s">
        <v>55</v>
      </c>
      <c r="Z142" s="25" t="s">
        <v>55</v>
      </c>
      <c r="AA142" s="25" t="s">
        <v>55</v>
      </c>
      <c r="AB142" s="25" t="s">
        <v>55</v>
      </c>
      <c r="AC142" s="25" t="s">
        <v>55</v>
      </c>
      <c r="AD142" s="25" t="s">
        <v>55</v>
      </c>
      <c r="AE142" s="25" t="s">
        <v>55</v>
      </c>
      <c r="AF142" s="25" t="s">
        <v>55</v>
      </c>
      <c r="AG142" s="25" t="s">
        <v>55</v>
      </c>
      <c r="AH142" s="25" t="s">
        <v>60</v>
      </c>
      <c r="AI142" s="25">
        <v>0</v>
      </c>
      <c r="AJ142" s="25">
        <v>10500000</v>
      </c>
      <c r="AK142" s="25">
        <v>0</v>
      </c>
      <c r="AL142" s="25">
        <v>0</v>
      </c>
      <c r="AM142" s="25">
        <v>0</v>
      </c>
      <c r="AN142" s="25" t="s">
        <v>1547</v>
      </c>
      <c r="AO142" s="25" t="s">
        <v>61</v>
      </c>
      <c r="AP142" s="25" t="s">
        <v>1542</v>
      </c>
      <c r="AQ142" s="25" t="s">
        <v>1528</v>
      </c>
      <c r="AR142" s="25" t="s">
        <v>64</v>
      </c>
      <c r="AS142" s="25" t="s">
        <v>65</v>
      </c>
      <c r="AT142" s="25">
        <v>1.1222085063404781</v>
      </c>
      <c r="AU142" s="25">
        <v>0</v>
      </c>
      <c r="AV142" s="25">
        <v>0</v>
      </c>
      <c r="AW142" s="25">
        <v>0</v>
      </c>
      <c r="AX142" s="25">
        <v>0</v>
      </c>
      <c r="AY142" s="25">
        <v>0</v>
      </c>
      <c r="AZ142" s="25">
        <v>0</v>
      </c>
      <c r="BA142" s="25">
        <v>10500000</v>
      </c>
      <c r="BB142" s="25">
        <v>0</v>
      </c>
      <c r="BC142" s="25">
        <v>10500000</v>
      </c>
      <c r="BD142" s="25">
        <v>0</v>
      </c>
      <c r="BE142" s="25" t="s">
        <v>232</v>
      </c>
      <c r="BF142" s="25" t="s">
        <v>213</v>
      </c>
      <c r="BG142" s="26" t="s">
        <v>55</v>
      </c>
      <c r="BH142" s="26" t="s">
        <v>55</v>
      </c>
      <c r="BI142" s="26" t="s">
        <v>55</v>
      </c>
      <c r="BJ142" s="26" t="s">
        <v>55</v>
      </c>
      <c r="BK142" s="26" t="s">
        <v>55</v>
      </c>
      <c r="BL142" s="26" t="s">
        <v>55</v>
      </c>
      <c r="BM142" s="26" t="s">
        <v>55</v>
      </c>
      <c r="BN142" s="26" t="s">
        <v>55</v>
      </c>
      <c r="BO142" s="26" t="s">
        <v>55</v>
      </c>
      <c r="BP142" s="26" t="s">
        <v>55</v>
      </c>
      <c r="BQ142" s="27">
        <v>43318</v>
      </c>
      <c r="BR142" s="28">
        <f t="shared" si="2"/>
        <v>0</v>
      </c>
      <c r="BS142" s="21" t="s">
        <v>1587</v>
      </c>
      <c r="BT142" s="25" t="str">
        <f>INDEX(Countries[Country Name],MATCH(FR_tracker_table[[#This Row],[Country ID]],Countries[Country ID],0))</f>
        <v>Multicountry Sustainability of services for key pop LAC (LA) ALEP</v>
      </c>
      <c r="BU142" s="25" t="str">
        <f>INDEX(Countries[Global Fund Region],MATCH(FR_tracker_table[[#This Row],[Country ID]],Countries[Country ID],0))</f>
        <v>LAC</v>
      </c>
      <c r="BV142" s="25" t="str">
        <f>INDEX(Countries[Portfolio Categorisation],MATCH(FR_tracker_table[[#This Row],[Country ID]],Countries[Country ID],0))</f>
        <v>Focused</v>
      </c>
      <c r="BW14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43" spans="1:75" ht="15" customHeight="1" x14ac:dyDescent="0.25">
      <c r="A143" s="25" t="s">
        <v>1548</v>
      </c>
      <c r="B143" s="25" t="s">
        <v>1609</v>
      </c>
      <c r="C143" s="25" t="s">
        <v>55</v>
      </c>
      <c r="D143" s="25" t="s">
        <v>55</v>
      </c>
      <c r="E143" s="25" t="s">
        <v>55</v>
      </c>
      <c r="F143" s="25" t="s">
        <v>1610</v>
      </c>
      <c r="G143" s="25" t="s">
        <v>56</v>
      </c>
      <c r="H143" s="25" t="s">
        <v>56</v>
      </c>
      <c r="I143" s="25" t="s">
        <v>83</v>
      </c>
      <c r="J143" s="25" t="s">
        <v>385</v>
      </c>
      <c r="K143" s="25" t="s">
        <v>58</v>
      </c>
      <c r="L143" s="25" t="s">
        <v>386</v>
      </c>
      <c r="M143" s="25" t="s">
        <v>452</v>
      </c>
      <c r="N143" s="25" t="s">
        <v>388</v>
      </c>
      <c r="O143" s="25" t="s">
        <v>109</v>
      </c>
      <c r="P143" s="27">
        <v>43318</v>
      </c>
      <c r="Q143" s="25">
        <v>0</v>
      </c>
      <c r="R143" s="25">
        <v>0</v>
      </c>
      <c r="S143" s="25">
        <v>0</v>
      </c>
      <c r="T143" s="25">
        <v>0</v>
      </c>
      <c r="U143" s="25">
        <v>6500000</v>
      </c>
      <c r="V143" s="25" t="s">
        <v>1550</v>
      </c>
      <c r="W143" s="25" t="s">
        <v>55</v>
      </c>
      <c r="X143" s="25" t="s">
        <v>55</v>
      </c>
      <c r="Y143" s="25" t="s">
        <v>55</v>
      </c>
      <c r="Z143" s="25" t="s">
        <v>55</v>
      </c>
      <c r="AA143" s="25" t="s">
        <v>55</v>
      </c>
      <c r="AB143" s="25" t="s">
        <v>55</v>
      </c>
      <c r="AC143" s="25" t="s">
        <v>55</v>
      </c>
      <c r="AD143" s="25" t="s">
        <v>55</v>
      </c>
      <c r="AE143" s="25" t="s">
        <v>55</v>
      </c>
      <c r="AF143" s="25" t="s">
        <v>55</v>
      </c>
      <c r="AG143" s="25" t="s">
        <v>55</v>
      </c>
      <c r="AH143" s="25" t="s">
        <v>60</v>
      </c>
      <c r="AI143" s="25">
        <v>0</v>
      </c>
      <c r="AJ143" s="25">
        <v>6500000</v>
      </c>
      <c r="AK143" s="25">
        <v>0</v>
      </c>
      <c r="AL143" s="25">
        <v>0</v>
      </c>
      <c r="AM143" s="25">
        <v>0</v>
      </c>
      <c r="AN143" s="25" t="s">
        <v>1549</v>
      </c>
      <c r="AO143" s="25" t="s">
        <v>61</v>
      </c>
      <c r="AP143" s="25" t="s">
        <v>1542</v>
      </c>
      <c r="AQ143" s="25" t="s">
        <v>1605</v>
      </c>
      <c r="AR143" s="25" t="s">
        <v>64</v>
      </c>
      <c r="AS143" s="25" t="s">
        <v>65</v>
      </c>
      <c r="AT143" s="25">
        <v>1.1222085063404781</v>
      </c>
      <c r="AU143" s="25">
        <v>0</v>
      </c>
      <c r="AV143" s="25">
        <v>0</v>
      </c>
      <c r="AW143" s="25">
        <v>0</v>
      </c>
      <c r="AX143" s="25">
        <v>0</v>
      </c>
      <c r="AY143" s="25">
        <v>0</v>
      </c>
      <c r="AZ143" s="25">
        <v>0</v>
      </c>
      <c r="BA143" s="25">
        <v>6500000</v>
      </c>
      <c r="BB143" s="25">
        <v>0</v>
      </c>
      <c r="BC143" s="25">
        <v>6500000</v>
      </c>
      <c r="BD143" s="25">
        <v>0</v>
      </c>
      <c r="BE143" s="25" t="s">
        <v>232</v>
      </c>
      <c r="BF143" s="25" t="s">
        <v>213</v>
      </c>
      <c r="BG143" s="26" t="s">
        <v>55</v>
      </c>
      <c r="BH143" s="26" t="s">
        <v>55</v>
      </c>
      <c r="BI143" s="26" t="s">
        <v>55</v>
      </c>
      <c r="BJ143" s="26" t="s">
        <v>55</v>
      </c>
      <c r="BK143" s="26" t="s">
        <v>55</v>
      </c>
      <c r="BL143" s="26" t="s">
        <v>55</v>
      </c>
      <c r="BM143" s="26" t="s">
        <v>55</v>
      </c>
      <c r="BN143" s="26" t="s">
        <v>55</v>
      </c>
      <c r="BO143" s="26" t="s">
        <v>55</v>
      </c>
      <c r="BP143" s="26" t="s">
        <v>55</v>
      </c>
      <c r="BQ143" s="27">
        <v>43318</v>
      </c>
      <c r="BR143" s="28">
        <f t="shared" si="2"/>
        <v>0</v>
      </c>
      <c r="BS143" s="21" t="s">
        <v>1587</v>
      </c>
      <c r="BT143" s="25" t="str">
        <f>INDEX(Countries[Country Name],MATCH(FR_tracker_table[[#This Row],[Country ID]],Countries[Country ID],0))</f>
        <v>Multicountry HIV Caribbean PCC Consortium</v>
      </c>
      <c r="BU143" s="25" t="str">
        <f>INDEX(Countries[Global Fund Region],MATCH(FR_tracker_table[[#This Row],[Country ID]],Countries[Country ID],0))</f>
        <v>LAC</v>
      </c>
      <c r="BV143" s="25" t="str">
        <f>INDEX(Countries[Portfolio Categorisation],MATCH(FR_tracker_table[[#This Row],[Country ID]],Countries[Country ID],0))</f>
        <v>Focused</v>
      </c>
      <c r="BW14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44" spans="1:75" ht="15" customHeight="1" x14ac:dyDescent="0.25">
      <c r="A144" s="25" t="s">
        <v>913</v>
      </c>
      <c r="B144" s="25" t="s">
        <v>914</v>
      </c>
      <c r="C144" s="25" t="s">
        <v>55</v>
      </c>
      <c r="D144" s="25" t="s">
        <v>55</v>
      </c>
      <c r="E144" s="25" t="s">
        <v>55</v>
      </c>
      <c r="F144" s="25" t="s">
        <v>915</v>
      </c>
      <c r="G144" s="25" t="s">
        <v>56</v>
      </c>
      <c r="H144" s="25" t="s">
        <v>56</v>
      </c>
      <c r="I144" s="25" t="s">
        <v>57</v>
      </c>
      <c r="J144" s="25" t="s">
        <v>385</v>
      </c>
      <c r="K144" s="25" t="s">
        <v>58</v>
      </c>
      <c r="L144" s="25" t="s">
        <v>399</v>
      </c>
      <c r="M144" s="25" t="s">
        <v>633</v>
      </c>
      <c r="N144" s="25" t="s">
        <v>388</v>
      </c>
      <c r="O144" s="25" t="s">
        <v>59</v>
      </c>
      <c r="P144" s="27">
        <v>42814</v>
      </c>
      <c r="Q144" s="25">
        <v>0</v>
      </c>
      <c r="R144" s="25">
        <v>0</v>
      </c>
      <c r="S144" s="25">
        <v>0</v>
      </c>
      <c r="T144" s="25">
        <v>7144919</v>
      </c>
      <c r="U144" s="25">
        <v>0</v>
      </c>
      <c r="V144" s="25" t="s">
        <v>916</v>
      </c>
      <c r="W144" s="25" t="s">
        <v>917</v>
      </c>
      <c r="X144" s="25" t="s">
        <v>55</v>
      </c>
      <c r="Y144" s="25" t="s">
        <v>55</v>
      </c>
      <c r="Z144" s="25" t="s">
        <v>55</v>
      </c>
      <c r="AA144" s="25" t="s">
        <v>390</v>
      </c>
      <c r="AB144" s="25" t="s">
        <v>55</v>
      </c>
      <c r="AC144" s="25" t="s">
        <v>55</v>
      </c>
      <c r="AD144" s="25" t="s">
        <v>391</v>
      </c>
      <c r="AE144" s="25" t="s">
        <v>437</v>
      </c>
      <c r="AF144" s="25" t="s">
        <v>391</v>
      </c>
      <c r="AG144" s="25" t="s">
        <v>391</v>
      </c>
      <c r="AH144" s="25" t="s">
        <v>60</v>
      </c>
      <c r="AI144" s="25">
        <v>7144919</v>
      </c>
      <c r="AJ144" s="25">
        <v>0</v>
      </c>
      <c r="AK144" s="25">
        <v>131210</v>
      </c>
      <c r="AL144" s="25">
        <v>7144919</v>
      </c>
      <c r="AM144" s="25">
        <v>7144919</v>
      </c>
      <c r="AN144" s="25" t="s">
        <v>914</v>
      </c>
      <c r="AO144" s="25" t="s">
        <v>62</v>
      </c>
      <c r="AP144" s="25" t="s">
        <v>55</v>
      </c>
      <c r="AQ144" s="25" t="s">
        <v>145</v>
      </c>
      <c r="AR144" s="25" t="s">
        <v>64</v>
      </c>
      <c r="AS144" s="25" t="s">
        <v>88</v>
      </c>
      <c r="AT144" s="25">
        <v>1.1222085063404781</v>
      </c>
      <c r="AU144" s="25">
        <v>8018088.8789137024</v>
      </c>
      <c r="AV144" s="25">
        <v>8018088.8789137024</v>
      </c>
      <c r="AW144" s="25">
        <v>0</v>
      </c>
      <c r="AX144" s="25">
        <v>0</v>
      </c>
      <c r="AY144" s="25">
        <v>0</v>
      </c>
      <c r="AZ144" s="25">
        <v>8018088.8789137024</v>
      </c>
      <c r="BA144" s="25">
        <v>0</v>
      </c>
      <c r="BB144" s="25">
        <v>8018088.8789137024</v>
      </c>
      <c r="BC144" s="25">
        <v>0</v>
      </c>
      <c r="BD144" s="25">
        <v>147244.97811693413</v>
      </c>
      <c r="BE144" s="25" t="s">
        <v>212</v>
      </c>
      <c r="BF144" s="25" t="s">
        <v>213</v>
      </c>
      <c r="BG144" s="26">
        <v>43025</v>
      </c>
      <c r="BH144" s="26" t="s">
        <v>55</v>
      </c>
      <c r="BI144" s="26" t="s">
        <v>55</v>
      </c>
      <c r="BJ144" s="26" t="s">
        <v>55</v>
      </c>
      <c r="BK144" s="26">
        <v>43025</v>
      </c>
      <c r="BL144" s="26">
        <v>43056</v>
      </c>
      <c r="BM144" s="26" t="s">
        <v>55</v>
      </c>
      <c r="BN144" s="26" t="s">
        <v>55</v>
      </c>
      <c r="BO144" s="26" t="s">
        <v>55</v>
      </c>
      <c r="BP144" s="26">
        <v>43056</v>
      </c>
      <c r="BQ144" s="27">
        <v>42814</v>
      </c>
      <c r="BR144" s="28">
        <f t="shared" si="2"/>
        <v>8.0666666666666664</v>
      </c>
      <c r="BS144" s="21" t="s">
        <v>1582</v>
      </c>
      <c r="BT144" s="25" t="str">
        <f>INDEX(Countries[Country Name],MATCH(FR_tracker_table[[#This Row],[Country ID]],Countries[Country ID],0))</f>
        <v>Moldova</v>
      </c>
      <c r="BU144" s="25" t="str">
        <f>INDEX(Countries[Global Fund Region],MATCH(FR_tracker_table[[#This Row],[Country ID]],Countries[Country ID],0))</f>
        <v>EECA</v>
      </c>
      <c r="BV144" s="25" t="str">
        <f>INDEX(Countries[Portfolio Categorisation],MATCH(FR_tracker_table[[#This Row],[Country ID]],Countries[Country ID],0))</f>
        <v>Focused</v>
      </c>
      <c r="BW14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45" spans="1:75" ht="15" customHeight="1" x14ac:dyDescent="0.25">
      <c r="A145" s="25" t="s">
        <v>918</v>
      </c>
      <c r="B145" s="25" t="s">
        <v>919</v>
      </c>
      <c r="C145" s="25" t="s">
        <v>55</v>
      </c>
      <c r="D145" s="25" t="s">
        <v>55</v>
      </c>
      <c r="E145" s="25" t="s">
        <v>55</v>
      </c>
      <c r="F145" s="25" t="s">
        <v>920</v>
      </c>
      <c r="G145" s="25" t="s">
        <v>67</v>
      </c>
      <c r="H145" s="25" t="s">
        <v>67</v>
      </c>
      <c r="I145" s="25" t="s">
        <v>57</v>
      </c>
      <c r="J145" s="25" t="s">
        <v>385</v>
      </c>
      <c r="K145" s="25" t="s">
        <v>58</v>
      </c>
      <c r="L145" s="25" t="s">
        <v>399</v>
      </c>
      <c r="M145" s="25" t="s">
        <v>633</v>
      </c>
      <c r="N145" s="25" t="s">
        <v>388</v>
      </c>
      <c r="O145" s="25" t="s">
        <v>59</v>
      </c>
      <c r="P145" s="27">
        <v>42814</v>
      </c>
      <c r="Q145" s="25">
        <v>0</v>
      </c>
      <c r="R145" s="25">
        <v>0</v>
      </c>
      <c r="S145" s="25">
        <v>0</v>
      </c>
      <c r="T145" s="25">
        <v>8751802</v>
      </c>
      <c r="U145" s="25">
        <v>0</v>
      </c>
      <c r="V145" s="25" t="s">
        <v>921</v>
      </c>
      <c r="W145" s="25" t="s">
        <v>917</v>
      </c>
      <c r="X145" s="25" t="s">
        <v>55</v>
      </c>
      <c r="Y145" s="25" t="s">
        <v>55</v>
      </c>
      <c r="Z145" s="25" t="s">
        <v>55</v>
      </c>
      <c r="AA145" s="25" t="s">
        <v>390</v>
      </c>
      <c r="AB145" s="25" t="s">
        <v>55</v>
      </c>
      <c r="AC145" s="25" t="s">
        <v>55</v>
      </c>
      <c r="AD145" s="25" t="s">
        <v>391</v>
      </c>
      <c r="AE145" s="25" t="s">
        <v>437</v>
      </c>
      <c r="AF145" s="25" t="s">
        <v>391</v>
      </c>
      <c r="AG145" s="25" t="s">
        <v>391</v>
      </c>
      <c r="AH145" s="25" t="s">
        <v>60</v>
      </c>
      <c r="AI145" s="25">
        <v>8751802</v>
      </c>
      <c r="AJ145" s="25">
        <v>0</v>
      </c>
      <c r="AK145" s="25">
        <v>0</v>
      </c>
      <c r="AL145" s="25">
        <v>8751802</v>
      </c>
      <c r="AM145" s="25">
        <v>8751802</v>
      </c>
      <c r="AN145" s="25" t="s">
        <v>919</v>
      </c>
      <c r="AO145" s="25" t="s">
        <v>62</v>
      </c>
      <c r="AP145" s="25" t="s">
        <v>55</v>
      </c>
      <c r="AQ145" s="25" t="s">
        <v>145</v>
      </c>
      <c r="AR145" s="25" t="s">
        <v>64</v>
      </c>
      <c r="AS145" s="25" t="s">
        <v>88</v>
      </c>
      <c r="AT145" s="25">
        <v>1.1222085063404781</v>
      </c>
      <c r="AU145" s="25">
        <v>9821346.6502076089</v>
      </c>
      <c r="AV145" s="25">
        <v>9821346.6502076089</v>
      </c>
      <c r="AW145" s="25">
        <v>0</v>
      </c>
      <c r="AX145" s="25">
        <v>0</v>
      </c>
      <c r="AY145" s="25">
        <v>0</v>
      </c>
      <c r="AZ145" s="25">
        <v>9821346.6502076089</v>
      </c>
      <c r="BA145" s="25">
        <v>0</v>
      </c>
      <c r="BB145" s="25">
        <v>9821346.6502076089</v>
      </c>
      <c r="BC145" s="25">
        <v>0</v>
      </c>
      <c r="BD145" s="25">
        <v>0</v>
      </c>
      <c r="BE145" s="25" t="s">
        <v>212</v>
      </c>
      <c r="BF145" s="25" t="s">
        <v>213</v>
      </c>
      <c r="BG145" s="26">
        <v>43025</v>
      </c>
      <c r="BH145" s="26">
        <v>43025</v>
      </c>
      <c r="BI145" s="26" t="s">
        <v>55</v>
      </c>
      <c r="BJ145" s="26" t="s">
        <v>55</v>
      </c>
      <c r="BK145" s="26">
        <v>43025</v>
      </c>
      <c r="BL145" s="26">
        <v>43056</v>
      </c>
      <c r="BM145" s="26">
        <v>43056</v>
      </c>
      <c r="BN145" s="26" t="s">
        <v>55</v>
      </c>
      <c r="BO145" s="26" t="s">
        <v>55</v>
      </c>
      <c r="BP145" s="26">
        <v>43056</v>
      </c>
      <c r="BQ145" s="27">
        <v>42814</v>
      </c>
      <c r="BR145" s="28">
        <f t="shared" si="2"/>
        <v>8.0666666666666664</v>
      </c>
      <c r="BS145" s="21" t="s">
        <v>1582</v>
      </c>
      <c r="BT145" s="25" t="str">
        <f>INDEX(Countries[Country Name],MATCH(FR_tracker_table[[#This Row],[Country ID]],Countries[Country ID],0))</f>
        <v>Moldova</v>
      </c>
      <c r="BU145" s="25" t="str">
        <f>INDEX(Countries[Global Fund Region],MATCH(FR_tracker_table[[#This Row],[Country ID]],Countries[Country ID],0))</f>
        <v>EECA</v>
      </c>
      <c r="BV145" s="25" t="str">
        <f>INDEX(Countries[Portfolio Categorisation],MATCH(FR_tracker_table[[#This Row],[Country ID]],Countries[Country ID],0))</f>
        <v>Focused</v>
      </c>
      <c r="BW14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46" spans="1:75" ht="15" customHeight="1" x14ac:dyDescent="0.25">
      <c r="A146" s="25" t="s">
        <v>922</v>
      </c>
      <c r="B146" s="25" t="s">
        <v>923</v>
      </c>
      <c r="C146" s="25" t="s">
        <v>55</v>
      </c>
      <c r="D146" s="25" t="s">
        <v>55</v>
      </c>
      <c r="E146" s="25" t="s">
        <v>55</v>
      </c>
      <c r="F146" s="25" t="s">
        <v>924</v>
      </c>
      <c r="G146" s="25" t="s">
        <v>56</v>
      </c>
      <c r="H146" s="25" t="s">
        <v>56</v>
      </c>
      <c r="I146" s="25" t="s">
        <v>57</v>
      </c>
      <c r="J146" s="25" t="s">
        <v>385</v>
      </c>
      <c r="K146" s="25" t="s">
        <v>58</v>
      </c>
      <c r="L146" s="25" t="s">
        <v>386</v>
      </c>
      <c r="M146" s="25" t="s">
        <v>408</v>
      </c>
      <c r="N146" s="25" t="s">
        <v>453</v>
      </c>
      <c r="O146" s="25" t="s">
        <v>59</v>
      </c>
      <c r="P146" s="27">
        <v>42814</v>
      </c>
      <c r="Q146" s="25">
        <v>0</v>
      </c>
      <c r="R146" s="25">
        <v>0</v>
      </c>
      <c r="S146" s="25">
        <v>0</v>
      </c>
      <c r="T146" s="25">
        <v>13937000.699999999</v>
      </c>
      <c r="U146" s="25">
        <v>0</v>
      </c>
      <c r="V146" s="25" t="s">
        <v>925</v>
      </c>
      <c r="W146" s="25" t="s">
        <v>926</v>
      </c>
      <c r="X146" s="25" t="s">
        <v>55</v>
      </c>
      <c r="Y146" s="25" t="s">
        <v>55</v>
      </c>
      <c r="Z146" s="25" t="s">
        <v>55</v>
      </c>
      <c r="AA146" s="25" t="s">
        <v>390</v>
      </c>
      <c r="AB146" s="25" t="s">
        <v>55</v>
      </c>
      <c r="AC146" s="25" t="s">
        <v>55</v>
      </c>
      <c r="AD146" s="25" t="s">
        <v>391</v>
      </c>
      <c r="AE146" s="25" t="s">
        <v>55</v>
      </c>
      <c r="AF146" s="25" t="s">
        <v>391</v>
      </c>
      <c r="AG146" s="25" t="s">
        <v>391</v>
      </c>
      <c r="AH146" s="25" t="s">
        <v>60</v>
      </c>
      <c r="AI146" s="25">
        <v>13937001</v>
      </c>
      <c r="AJ146" s="25">
        <v>0</v>
      </c>
      <c r="AK146" s="25">
        <v>1249623</v>
      </c>
      <c r="AL146" s="25">
        <v>15485534</v>
      </c>
      <c r="AM146" s="25">
        <v>13937000.699999999</v>
      </c>
      <c r="AN146" s="25" t="s">
        <v>923</v>
      </c>
      <c r="AO146" s="25" t="s">
        <v>62</v>
      </c>
      <c r="AP146" s="25" t="s">
        <v>55</v>
      </c>
      <c r="AQ146" s="25" t="s">
        <v>139</v>
      </c>
      <c r="AR146" s="25" t="s">
        <v>64</v>
      </c>
      <c r="AS146" s="25" t="s">
        <v>65</v>
      </c>
      <c r="AT146" s="25">
        <v>1.1222085063404781</v>
      </c>
      <c r="AU146" s="25">
        <v>15485534</v>
      </c>
      <c r="AV146" s="25">
        <v>13937000.699999999</v>
      </c>
      <c r="AW146" s="25">
        <v>0</v>
      </c>
      <c r="AX146" s="25">
        <v>0</v>
      </c>
      <c r="AY146" s="25">
        <v>0</v>
      </c>
      <c r="AZ146" s="25">
        <v>13937000.699999999</v>
      </c>
      <c r="BA146" s="25">
        <v>0</v>
      </c>
      <c r="BB146" s="25">
        <v>13937001</v>
      </c>
      <c r="BC146" s="25">
        <v>0</v>
      </c>
      <c r="BD146" s="25">
        <v>1249623</v>
      </c>
      <c r="BE146" s="25" t="s">
        <v>221</v>
      </c>
      <c r="BF146" s="25" t="s">
        <v>208</v>
      </c>
      <c r="BG146" s="26">
        <v>43039</v>
      </c>
      <c r="BH146" s="26" t="s">
        <v>55</v>
      </c>
      <c r="BI146" s="26" t="s">
        <v>55</v>
      </c>
      <c r="BJ146" s="26" t="s">
        <v>55</v>
      </c>
      <c r="BK146" s="26">
        <v>43039</v>
      </c>
      <c r="BL146" s="26">
        <v>43070</v>
      </c>
      <c r="BM146" s="26" t="s">
        <v>55</v>
      </c>
      <c r="BN146" s="26" t="s">
        <v>55</v>
      </c>
      <c r="BO146" s="26" t="s">
        <v>55</v>
      </c>
      <c r="BP146" s="26">
        <v>43070</v>
      </c>
      <c r="BQ146" s="27">
        <v>42814</v>
      </c>
      <c r="BR146" s="28">
        <f t="shared" si="2"/>
        <v>8.5333333333333332</v>
      </c>
      <c r="BS146" s="21" t="s">
        <v>1582</v>
      </c>
      <c r="BT146" s="25" t="str">
        <f>INDEX(Countries[Country Name],MATCH(FR_tracker_table[[#This Row],[Country ID]],Countries[Country ID],0))</f>
        <v>Madagascar</v>
      </c>
      <c r="BU146" s="25" t="str">
        <f>INDEX(Countries[Global Fund Region],MATCH(FR_tracker_table[[#This Row],[Country ID]],Countries[Country ID],0))</f>
        <v>SEA</v>
      </c>
      <c r="BV146" s="25" t="str">
        <f>INDEX(Countries[Portfolio Categorisation],MATCH(FR_tracker_table[[#This Row],[Country ID]],Countries[Country ID],0))</f>
        <v>Core</v>
      </c>
      <c r="BW14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47" spans="1:75" ht="15" customHeight="1" x14ac:dyDescent="0.25">
      <c r="A147" s="25" t="s">
        <v>927</v>
      </c>
      <c r="B147" s="25" t="s">
        <v>928</v>
      </c>
      <c r="C147" s="25" t="s">
        <v>55</v>
      </c>
      <c r="D147" s="25" t="s">
        <v>55</v>
      </c>
      <c r="E147" s="25" t="s">
        <v>55</v>
      </c>
      <c r="F147" s="25" t="s">
        <v>929</v>
      </c>
      <c r="G147" s="25" t="s">
        <v>70</v>
      </c>
      <c r="H147" s="25" t="s">
        <v>70</v>
      </c>
      <c r="I147" s="25" t="s">
        <v>83</v>
      </c>
      <c r="J147" s="25" t="s">
        <v>441</v>
      </c>
      <c r="K147" s="25" t="s">
        <v>58</v>
      </c>
      <c r="L147" s="25" t="s">
        <v>386</v>
      </c>
      <c r="M147" s="25" t="s">
        <v>452</v>
      </c>
      <c r="N147" s="25" t="s">
        <v>453</v>
      </c>
      <c r="O147" s="25" t="s">
        <v>80</v>
      </c>
      <c r="P147" s="27">
        <v>43139</v>
      </c>
      <c r="Q147" s="25">
        <v>28355269</v>
      </c>
      <c r="R147" s="25">
        <v>14231742</v>
      </c>
      <c r="S147" s="25">
        <v>11240522</v>
      </c>
      <c r="T147" s="25">
        <v>53827533</v>
      </c>
      <c r="U147" s="25">
        <v>0</v>
      </c>
      <c r="V147" s="25" t="s">
        <v>930</v>
      </c>
      <c r="W147" s="25" t="s">
        <v>604</v>
      </c>
      <c r="X147" s="25" t="s">
        <v>55</v>
      </c>
      <c r="Y147" s="25" t="s">
        <v>55</v>
      </c>
      <c r="Z147" s="25" t="s">
        <v>55</v>
      </c>
      <c r="AA147" s="25" t="s">
        <v>422</v>
      </c>
      <c r="AB147" s="25" t="s">
        <v>391</v>
      </c>
      <c r="AC147" s="25" t="s">
        <v>391</v>
      </c>
      <c r="AD147" s="25" t="s">
        <v>391</v>
      </c>
      <c r="AE147" s="25" t="s">
        <v>422</v>
      </c>
      <c r="AF147" s="25" t="s">
        <v>391</v>
      </c>
      <c r="AG147" s="25" t="s">
        <v>391</v>
      </c>
      <c r="AH147" s="25" t="s">
        <v>60</v>
      </c>
      <c r="AI147" s="25">
        <v>53827533</v>
      </c>
      <c r="AJ147" s="25">
        <v>0</v>
      </c>
      <c r="AK147" s="25">
        <v>1902009</v>
      </c>
      <c r="AL147" s="25">
        <v>52000000</v>
      </c>
      <c r="AM147" s="25">
        <v>53827533.299999997</v>
      </c>
      <c r="AN147" s="25" t="s">
        <v>928</v>
      </c>
      <c r="AO147" s="25" t="s">
        <v>62</v>
      </c>
      <c r="AP147" s="25" t="s">
        <v>55</v>
      </c>
      <c r="AQ147" s="25" t="s">
        <v>139</v>
      </c>
      <c r="AR147" s="25" t="s">
        <v>64</v>
      </c>
      <c r="AS147" s="25" t="s">
        <v>65</v>
      </c>
      <c r="AT147" s="25">
        <v>1.1222085063404781</v>
      </c>
      <c r="AU147" s="25">
        <v>52000000</v>
      </c>
      <c r="AV147" s="25">
        <v>53827533.299999997</v>
      </c>
      <c r="AW147" s="25">
        <v>28355269</v>
      </c>
      <c r="AX147" s="25">
        <v>14231742</v>
      </c>
      <c r="AY147" s="25">
        <v>11240522</v>
      </c>
      <c r="AZ147" s="25">
        <v>53827533</v>
      </c>
      <c r="BA147" s="25">
        <v>0</v>
      </c>
      <c r="BB147" s="25">
        <v>53827533</v>
      </c>
      <c r="BC147" s="25">
        <v>0</v>
      </c>
      <c r="BD147" s="25">
        <v>1902009</v>
      </c>
      <c r="BE147" s="25" t="s">
        <v>221</v>
      </c>
      <c r="BF147" s="25" t="s">
        <v>208</v>
      </c>
      <c r="BG147" s="26">
        <v>43271</v>
      </c>
      <c r="BH147" s="26" t="s">
        <v>55</v>
      </c>
      <c r="BI147" s="26" t="s">
        <v>55</v>
      </c>
      <c r="BJ147" s="26" t="s">
        <v>55</v>
      </c>
      <c r="BK147" s="26">
        <v>43271</v>
      </c>
      <c r="BL147" s="26">
        <v>43301</v>
      </c>
      <c r="BM147" s="26" t="s">
        <v>55</v>
      </c>
      <c r="BN147" s="26" t="s">
        <v>55</v>
      </c>
      <c r="BO147" s="26" t="s">
        <v>55</v>
      </c>
      <c r="BP147" s="26">
        <v>43301</v>
      </c>
      <c r="BQ147" s="27">
        <v>43138</v>
      </c>
      <c r="BR147" s="28">
        <f t="shared" si="2"/>
        <v>5.4333333333333336</v>
      </c>
      <c r="BS147" s="21" t="s">
        <v>1585</v>
      </c>
      <c r="BT147" s="25" t="str">
        <f>INDEX(Countries[Country Name],MATCH(FR_tracker_table[[#This Row],[Country ID]],Countries[Country ID],0))</f>
        <v>Madagascar</v>
      </c>
      <c r="BU147" s="25" t="str">
        <f>INDEX(Countries[Global Fund Region],MATCH(FR_tracker_table[[#This Row],[Country ID]],Countries[Country ID],0))</f>
        <v>SEA</v>
      </c>
      <c r="BV147" s="25" t="str">
        <f>INDEX(Countries[Portfolio Categorisation],MATCH(FR_tracker_table[[#This Row],[Country ID]],Countries[Country ID],0))</f>
        <v>Core</v>
      </c>
      <c r="BW14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48" spans="1:75" ht="15" customHeight="1" x14ac:dyDescent="0.25">
      <c r="A148" s="25" t="s">
        <v>931</v>
      </c>
      <c r="B148" s="25" t="s">
        <v>928</v>
      </c>
      <c r="C148" s="25" t="s">
        <v>55</v>
      </c>
      <c r="D148" s="25" t="s">
        <v>55</v>
      </c>
      <c r="E148" s="25" t="s">
        <v>55</v>
      </c>
      <c r="F148" s="25" t="s">
        <v>932</v>
      </c>
      <c r="G148" s="25" t="s">
        <v>70</v>
      </c>
      <c r="H148" s="25" t="s">
        <v>70</v>
      </c>
      <c r="I148" s="25" t="s">
        <v>57</v>
      </c>
      <c r="J148" s="25" t="s">
        <v>385</v>
      </c>
      <c r="K148" s="25" t="s">
        <v>435</v>
      </c>
      <c r="L148" s="25" t="s">
        <v>386</v>
      </c>
      <c r="M148" s="25" t="s">
        <v>408</v>
      </c>
      <c r="N148" s="25" t="s">
        <v>453</v>
      </c>
      <c r="O148" s="25" t="s">
        <v>59</v>
      </c>
      <c r="P148" s="27">
        <v>42814</v>
      </c>
      <c r="Q148" s="25">
        <v>0</v>
      </c>
      <c r="R148" s="25">
        <v>0</v>
      </c>
      <c r="S148" s="25">
        <v>0</v>
      </c>
      <c r="T148" s="25">
        <v>53827533.299999997</v>
      </c>
      <c r="U148" s="25">
        <v>0</v>
      </c>
      <c r="V148" s="25" t="s">
        <v>409</v>
      </c>
      <c r="W148" s="25" t="s">
        <v>933</v>
      </c>
      <c r="X148" s="25" t="s">
        <v>55</v>
      </c>
      <c r="Y148" s="25" t="s">
        <v>55</v>
      </c>
      <c r="Z148" s="25" t="s">
        <v>55</v>
      </c>
      <c r="AA148" s="25" t="s">
        <v>390</v>
      </c>
      <c r="AB148" s="25" t="s">
        <v>55</v>
      </c>
      <c r="AC148" s="25" t="s">
        <v>55</v>
      </c>
      <c r="AD148" s="25" t="s">
        <v>391</v>
      </c>
      <c r="AE148" s="25" t="s">
        <v>55</v>
      </c>
      <c r="AF148" s="25" t="s">
        <v>391</v>
      </c>
      <c r="AG148" s="25" t="s">
        <v>391</v>
      </c>
      <c r="AH148" s="25" t="s">
        <v>438</v>
      </c>
      <c r="AI148" s="25">
        <v>0</v>
      </c>
      <c r="AJ148" s="25">
        <v>0</v>
      </c>
      <c r="AK148" s="25">
        <v>0</v>
      </c>
      <c r="AL148" s="25">
        <v>52000000</v>
      </c>
      <c r="AM148" s="25">
        <v>53827533.299999997</v>
      </c>
      <c r="AN148" s="25" t="s">
        <v>928</v>
      </c>
      <c r="AO148" s="25" t="s">
        <v>62</v>
      </c>
      <c r="AP148" s="25" t="s">
        <v>55</v>
      </c>
      <c r="AQ148" s="25" t="s">
        <v>139</v>
      </c>
      <c r="AR148" s="25" t="s">
        <v>64</v>
      </c>
      <c r="AS148" s="25" t="s">
        <v>65</v>
      </c>
      <c r="AT148" s="25">
        <v>1.1222085063404781</v>
      </c>
      <c r="AU148" s="25">
        <v>52000000</v>
      </c>
      <c r="AV148" s="25">
        <v>53827533.299999997</v>
      </c>
      <c r="AW148" s="25">
        <v>0</v>
      </c>
      <c r="AX148" s="25">
        <v>0</v>
      </c>
      <c r="AY148" s="25">
        <v>0</v>
      </c>
      <c r="AZ148" s="25">
        <v>53827533.299999997</v>
      </c>
      <c r="BA148" s="25">
        <v>0</v>
      </c>
      <c r="BB148" s="25">
        <v>0</v>
      </c>
      <c r="BC148" s="25">
        <v>0</v>
      </c>
      <c r="BD148" s="25">
        <v>0</v>
      </c>
      <c r="BE148" s="25" t="s">
        <v>221</v>
      </c>
      <c r="BF148" s="25" t="s">
        <v>208</v>
      </c>
      <c r="BG148" s="26" t="s">
        <v>55</v>
      </c>
      <c r="BH148" s="26" t="s">
        <v>55</v>
      </c>
      <c r="BI148" s="26" t="s">
        <v>55</v>
      </c>
      <c r="BJ148" s="26" t="s">
        <v>55</v>
      </c>
      <c r="BK148" s="26" t="s">
        <v>55</v>
      </c>
      <c r="BL148" s="26" t="s">
        <v>55</v>
      </c>
      <c r="BM148" s="26" t="s">
        <v>55</v>
      </c>
      <c r="BN148" s="26" t="s">
        <v>55</v>
      </c>
      <c r="BO148" s="26" t="s">
        <v>55</v>
      </c>
      <c r="BP148" s="26" t="s">
        <v>55</v>
      </c>
      <c r="BQ148" s="27">
        <v>42814</v>
      </c>
      <c r="BR148" s="28">
        <f t="shared" si="2"/>
        <v>0</v>
      </c>
      <c r="BS148" s="21" t="s">
        <v>1582</v>
      </c>
      <c r="BT148" s="25" t="str">
        <f>INDEX(Countries[Country Name],MATCH(FR_tracker_table[[#This Row],[Country ID]],Countries[Country ID],0))</f>
        <v>Madagascar</v>
      </c>
      <c r="BU148" s="25" t="str">
        <f>INDEX(Countries[Global Fund Region],MATCH(FR_tracker_table[[#This Row],[Country ID]],Countries[Country ID],0))</f>
        <v>SEA</v>
      </c>
      <c r="BV148" s="25" t="str">
        <f>INDEX(Countries[Portfolio Categorisation],MATCH(FR_tracker_table[[#This Row],[Country ID]],Countries[Country ID],0))</f>
        <v>Core</v>
      </c>
      <c r="BW14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49" spans="1:75" ht="15" customHeight="1" x14ac:dyDescent="0.25">
      <c r="A149" s="25" t="s">
        <v>934</v>
      </c>
      <c r="B149" s="25" t="s">
        <v>935</v>
      </c>
      <c r="C149" s="25" t="s">
        <v>55</v>
      </c>
      <c r="D149" s="25" t="s">
        <v>55</v>
      </c>
      <c r="E149" s="25" t="s">
        <v>55</v>
      </c>
      <c r="F149" s="25" t="s">
        <v>936</v>
      </c>
      <c r="G149" s="25" t="s">
        <v>67</v>
      </c>
      <c r="H149" s="25" t="s">
        <v>67</v>
      </c>
      <c r="I149" s="25" t="s">
        <v>57</v>
      </c>
      <c r="J149" s="25" t="s">
        <v>385</v>
      </c>
      <c r="K149" s="25" t="s">
        <v>58</v>
      </c>
      <c r="L149" s="25" t="s">
        <v>386</v>
      </c>
      <c r="M149" s="25" t="s">
        <v>408</v>
      </c>
      <c r="N149" s="25" t="s">
        <v>453</v>
      </c>
      <c r="O149" s="25" t="s">
        <v>59</v>
      </c>
      <c r="P149" s="27">
        <v>42814</v>
      </c>
      <c r="Q149" s="25">
        <v>0</v>
      </c>
      <c r="R149" s="25">
        <v>0</v>
      </c>
      <c r="S149" s="25">
        <v>0</v>
      </c>
      <c r="T149" s="25">
        <v>9021000</v>
      </c>
      <c r="U149" s="25">
        <v>0</v>
      </c>
      <c r="V149" s="25" t="s">
        <v>937</v>
      </c>
      <c r="W149" s="25" t="s">
        <v>55</v>
      </c>
      <c r="X149" s="25" t="s">
        <v>55</v>
      </c>
      <c r="Y149" s="25" t="s">
        <v>55</v>
      </c>
      <c r="Z149" s="25" t="s">
        <v>55</v>
      </c>
      <c r="AA149" s="25" t="s">
        <v>390</v>
      </c>
      <c r="AB149" s="25" t="s">
        <v>55</v>
      </c>
      <c r="AC149" s="25" t="s">
        <v>55</v>
      </c>
      <c r="AD149" s="25" t="s">
        <v>391</v>
      </c>
      <c r="AE149" s="25" t="s">
        <v>55</v>
      </c>
      <c r="AF149" s="25" t="s">
        <v>391</v>
      </c>
      <c r="AG149" s="25" t="s">
        <v>391</v>
      </c>
      <c r="AH149" s="25" t="s">
        <v>60</v>
      </c>
      <c r="AI149" s="25">
        <v>9021000</v>
      </c>
      <c r="AJ149" s="25">
        <v>0</v>
      </c>
      <c r="AK149" s="25">
        <v>539567</v>
      </c>
      <c r="AL149" s="25">
        <v>9300000</v>
      </c>
      <c r="AM149" s="25">
        <v>9021000</v>
      </c>
      <c r="AN149" s="25" t="s">
        <v>935</v>
      </c>
      <c r="AO149" s="25" t="s">
        <v>62</v>
      </c>
      <c r="AP149" s="25" t="s">
        <v>55</v>
      </c>
      <c r="AQ149" s="25" t="s">
        <v>139</v>
      </c>
      <c r="AR149" s="25" t="s">
        <v>64</v>
      </c>
      <c r="AS149" s="25" t="s">
        <v>65</v>
      </c>
      <c r="AT149" s="25">
        <v>1.1222085063404781</v>
      </c>
      <c r="AU149" s="25">
        <v>9300000</v>
      </c>
      <c r="AV149" s="25">
        <v>9021000</v>
      </c>
      <c r="AW149" s="25">
        <v>0</v>
      </c>
      <c r="AX149" s="25">
        <v>0</v>
      </c>
      <c r="AY149" s="25">
        <v>0</v>
      </c>
      <c r="AZ149" s="25">
        <v>9021000</v>
      </c>
      <c r="BA149" s="25">
        <v>0</v>
      </c>
      <c r="BB149" s="25">
        <v>9021000</v>
      </c>
      <c r="BC149" s="25">
        <v>0</v>
      </c>
      <c r="BD149" s="25">
        <v>539567</v>
      </c>
      <c r="BE149" s="25" t="s">
        <v>221</v>
      </c>
      <c r="BF149" s="25" t="s">
        <v>208</v>
      </c>
      <c r="BG149" s="26">
        <v>43039</v>
      </c>
      <c r="BH149" s="26" t="s">
        <v>55</v>
      </c>
      <c r="BI149" s="26" t="s">
        <v>55</v>
      </c>
      <c r="BJ149" s="26" t="s">
        <v>55</v>
      </c>
      <c r="BK149" s="26">
        <v>43039</v>
      </c>
      <c r="BL149" s="26">
        <v>43070</v>
      </c>
      <c r="BM149" s="26" t="s">
        <v>55</v>
      </c>
      <c r="BN149" s="26" t="s">
        <v>55</v>
      </c>
      <c r="BO149" s="26" t="s">
        <v>55</v>
      </c>
      <c r="BP149" s="26">
        <v>43070</v>
      </c>
      <c r="BQ149" s="27">
        <v>42814</v>
      </c>
      <c r="BR149" s="28">
        <f t="shared" si="2"/>
        <v>8.5333333333333332</v>
      </c>
      <c r="BS149" s="21" t="s">
        <v>1582</v>
      </c>
      <c r="BT149" s="25" t="str">
        <f>INDEX(Countries[Country Name],MATCH(FR_tracker_table[[#This Row],[Country ID]],Countries[Country ID],0))</f>
        <v>Madagascar</v>
      </c>
      <c r="BU149" s="25" t="str">
        <f>INDEX(Countries[Global Fund Region],MATCH(FR_tracker_table[[#This Row],[Country ID]],Countries[Country ID],0))</f>
        <v>SEA</v>
      </c>
      <c r="BV149" s="25" t="str">
        <f>INDEX(Countries[Portfolio Categorisation],MATCH(FR_tracker_table[[#This Row],[Country ID]],Countries[Country ID],0))</f>
        <v>Core</v>
      </c>
      <c r="BW14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50" spans="1:75" ht="15" customHeight="1" x14ac:dyDescent="0.25">
      <c r="A150" s="25" t="s">
        <v>938</v>
      </c>
      <c r="B150" s="25" t="s">
        <v>939</v>
      </c>
      <c r="C150" s="25" t="s">
        <v>940</v>
      </c>
      <c r="D150" s="25" t="s">
        <v>941</v>
      </c>
      <c r="E150" s="25" t="s">
        <v>55</v>
      </c>
      <c r="F150" s="25" t="s">
        <v>942</v>
      </c>
      <c r="G150" s="25" t="s">
        <v>97</v>
      </c>
      <c r="H150" s="25" t="s">
        <v>97</v>
      </c>
      <c r="I150" s="25" t="s">
        <v>68</v>
      </c>
      <c r="J150" s="25" t="s">
        <v>385</v>
      </c>
      <c r="K150" s="25" t="s">
        <v>58</v>
      </c>
      <c r="L150" s="25" t="s">
        <v>427</v>
      </c>
      <c r="M150" s="25" t="s">
        <v>428</v>
      </c>
      <c r="N150" s="25" t="s">
        <v>388</v>
      </c>
      <c r="O150" s="25" t="s">
        <v>109</v>
      </c>
      <c r="P150" s="27">
        <v>43318</v>
      </c>
      <c r="Q150" s="25">
        <v>17653338</v>
      </c>
      <c r="R150" s="25">
        <v>9966687</v>
      </c>
      <c r="S150" s="25">
        <v>8788343</v>
      </c>
      <c r="T150" s="25">
        <v>36408368</v>
      </c>
      <c r="U150" s="25">
        <v>0</v>
      </c>
      <c r="V150" s="25" t="s">
        <v>1551</v>
      </c>
      <c r="W150" s="25" t="s">
        <v>55</v>
      </c>
      <c r="X150" s="25" t="s">
        <v>55</v>
      </c>
      <c r="Y150" s="25" t="s">
        <v>55</v>
      </c>
      <c r="Z150" s="25" t="s">
        <v>55</v>
      </c>
      <c r="AA150" s="25" t="s">
        <v>663</v>
      </c>
      <c r="AB150" s="25" t="s">
        <v>663</v>
      </c>
      <c r="AC150" s="25" t="s">
        <v>663</v>
      </c>
      <c r="AD150" s="25" t="s">
        <v>663</v>
      </c>
      <c r="AE150" s="25" t="s">
        <v>663</v>
      </c>
      <c r="AF150" s="25" t="s">
        <v>93</v>
      </c>
      <c r="AG150" s="25" t="s">
        <v>663</v>
      </c>
      <c r="AH150" s="25" t="s">
        <v>60</v>
      </c>
      <c r="AI150" s="25">
        <v>36408368</v>
      </c>
      <c r="AJ150" s="25">
        <v>0</v>
      </c>
      <c r="AK150" s="25">
        <v>1537009</v>
      </c>
      <c r="AL150" s="25">
        <v>36408368</v>
      </c>
      <c r="AM150" s="25">
        <v>36408368</v>
      </c>
      <c r="AN150" s="25" t="s">
        <v>943</v>
      </c>
      <c r="AO150" s="25" t="s">
        <v>62</v>
      </c>
      <c r="AP150" s="25" t="s">
        <v>55</v>
      </c>
      <c r="AQ150" s="25" t="s">
        <v>152</v>
      </c>
      <c r="AR150" s="25" t="s">
        <v>64</v>
      </c>
      <c r="AS150" s="25" t="s">
        <v>65</v>
      </c>
      <c r="AT150" s="25">
        <v>1.1222085063404781</v>
      </c>
      <c r="AU150" s="25">
        <v>36408368</v>
      </c>
      <c r="AV150" s="25">
        <v>36408368</v>
      </c>
      <c r="AW150" s="25">
        <v>17653338</v>
      </c>
      <c r="AX150" s="25">
        <v>9966687</v>
      </c>
      <c r="AY150" s="25">
        <v>8788343</v>
      </c>
      <c r="AZ150" s="25">
        <v>36408368</v>
      </c>
      <c r="BA150" s="25">
        <v>0</v>
      </c>
      <c r="BB150" s="25">
        <v>36408368</v>
      </c>
      <c r="BC150" s="25">
        <v>0</v>
      </c>
      <c r="BD150" s="25">
        <v>1537009</v>
      </c>
      <c r="BE150" s="25" t="s">
        <v>218</v>
      </c>
      <c r="BF150" s="25" t="s">
        <v>208</v>
      </c>
      <c r="BG150" s="26">
        <v>43424</v>
      </c>
      <c r="BH150" s="26" t="s">
        <v>55</v>
      </c>
      <c r="BI150" s="26" t="s">
        <v>55</v>
      </c>
      <c r="BJ150" s="26" t="s">
        <v>55</v>
      </c>
      <c r="BK150" s="26">
        <v>43424</v>
      </c>
      <c r="BL150" s="26">
        <v>43455</v>
      </c>
      <c r="BM150" s="26" t="s">
        <v>55</v>
      </c>
      <c r="BN150" s="26" t="s">
        <v>55</v>
      </c>
      <c r="BO150" s="26" t="s">
        <v>55</v>
      </c>
      <c r="BP150" s="26">
        <v>43455</v>
      </c>
      <c r="BQ150" s="27">
        <v>43318</v>
      </c>
      <c r="BR150" s="28">
        <f t="shared" si="2"/>
        <v>4.5666666666666664</v>
      </c>
      <c r="BS150" s="21" t="s">
        <v>1587</v>
      </c>
      <c r="BT150" s="25" t="str">
        <f>INDEX(Countries[Country Name],MATCH(FR_tracker_table[[#This Row],[Country ID]],Countries[Country ID],0))</f>
        <v>Multicountry Middle East MER</v>
      </c>
      <c r="BU150" s="25" t="str">
        <f>INDEX(Countries[Global Fund Region],MATCH(FR_tracker_table[[#This Row],[Country ID]],Countries[Country ID],0))</f>
        <v>MENA</v>
      </c>
      <c r="BV150" s="25" t="str">
        <f>INDEX(Countries[Portfolio Categorisation],MATCH(FR_tracker_table[[#This Row],[Country ID]],Countries[Country ID],0))</f>
        <v>Core</v>
      </c>
      <c r="BW15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Integrated</v>
      </c>
    </row>
    <row r="151" spans="1:75" ht="15" customHeight="1" x14ac:dyDescent="0.25">
      <c r="A151" s="25" t="s">
        <v>944</v>
      </c>
      <c r="B151" s="25" t="s">
        <v>945</v>
      </c>
      <c r="C151" s="25" t="s">
        <v>946</v>
      </c>
      <c r="D151" s="25" t="s">
        <v>55</v>
      </c>
      <c r="E151" s="25" t="s">
        <v>55</v>
      </c>
      <c r="F151" s="25" t="s">
        <v>947</v>
      </c>
      <c r="G151" s="25" t="s">
        <v>407</v>
      </c>
      <c r="H151" s="25" t="s">
        <v>75</v>
      </c>
      <c r="I151" s="25" t="s">
        <v>57</v>
      </c>
      <c r="J151" s="25" t="s">
        <v>385</v>
      </c>
      <c r="K151" s="25" t="s">
        <v>58</v>
      </c>
      <c r="L151" s="25" t="s">
        <v>427</v>
      </c>
      <c r="M151" s="25" t="s">
        <v>428</v>
      </c>
      <c r="N151" s="25" t="s">
        <v>453</v>
      </c>
      <c r="O151" s="25" t="s">
        <v>59</v>
      </c>
      <c r="P151" s="27">
        <v>42814</v>
      </c>
      <c r="Q151" s="25">
        <v>0</v>
      </c>
      <c r="R151" s="25">
        <v>0</v>
      </c>
      <c r="S151" s="25">
        <v>0</v>
      </c>
      <c r="T151" s="25">
        <v>52966222</v>
      </c>
      <c r="U151" s="25">
        <v>0</v>
      </c>
      <c r="V151" s="25" t="s">
        <v>1571</v>
      </c>
      <c r="W151" s="25" t="s">
        <v>1572</v>
      </c>
      <c r="X151" s="25" t="s">
        <v>1573</v>
      </c>
      <c r="Y151" s="25" t="s">
        <v>55</v>
      </c>
      <c r="Z151" s="25" t="s">
        <v>55</v>
      </c>
      <c r="AA151" s="25" t="s">
        <v>390</v>
      </c>
      <c r="AB151" s="25" t="s">
        <v>55</v>
      </c>
      <c r="AC151" s="25" t="s">
        <v>55</v>
      </c>
      <c r="AD151" s="25" t="s">
        <v>391</v>
      </c>
      <c r="AE151" s="25" t="s">
        <v>437</v>
      </c>
      <c r="AF151" s="25" t="s">
        <v>93</v>
      </c>
      <c r="AG151" s="25" t="s">
        <v>391</v>
      </c>
      <c r="AH151" s="25" t="s">
        <v>60</v>
      </c>
      <c r="AI151" s="25">
        <v>52966222</v>
      </c>
      <c r="AJ151" s="25">
        <v>0</v>
      </c>
      <c r="AK151" s="25">
        <v>1085738</v>
      </c>
      <c r="AL151" s="25">
        <v>50491955</v>
      </c>
      <c r="AM151" s="25">
        <v>52966222</v>
      </c>
      <c r="AN151" s="25" t="s">
        <v>948</v>
      </c>
      <c r="AO151" s="25" t="s">
        <v>62</v>
      </c>
      <c r="AP151" s="25" t="s">
        <v>55</v>
      </c>
      <c r="AQ151" s="25" t="s">
        <v>142</v>
      </c>
      <c r="AR151" s="25" t="s">
        <v>64</v>
      </c>
      <c r="AS151" s="25" t="s">
        <v>88</v>
      </c>
      <c r="AT151" s="25">
        <v>1.1222085063404781</v>
      </c>
      <c r="AU151" s="25">
        <v>56662501.402760632</v>
      </c>
      <c r="AV151" s="25">
        <v>59439144.87711817</v>
      </c>
      <c r="AW151" s="25">
        <v>0</v>
      </c>
      <c r="AX151" s="25">
        <v>0</v>
      </c>
      <c r="AY151" s="25">
        <v>0</v>
      </c>
      <c r="AZ151" s="25">
        <v>59439144.87711817</v>
      </c>
      <c r="BA151" s="25">
        <v>0</v>
      </c>
      <c r="BB151" s="25">
        <v>59439144.87711817</v>
      </c>
      <c r="BC151" s="25">
        <v>0</v>
      </c>
      <c r="BD151" s="25">
        <v>1218424.4192570981</v>
      </c>
      <c r="BE151" s="25" t="s">
        <v>249</v>
      </c>
      <c r="BF151" s="25" t="s">
        <v>228</v>
      </c>
      <c r="BG151" s="26">
        <v>43039</v>
      </c>
      <c r="BH151" s="26" t="s">
        <v>55</v>
      </c>
      <c r="BI151" s="26" t="s">
        <v>55</v>
      </c>
      <c r="BJ151" s="26" t="s">
        <v>55</v>
      </c>
      <c r="BK151" s="26">
        <v>43039</v>
      </c>
      <c r="BL151" s="26">
        <v>43070</v>
      </c>
      <c r="BM151" s="26" t="s">
        <v>55</v>
      </c>
      <c r="BN151" s="26" t="s">
        <v>55</v>
      </c>
      <c r="BO151" s="26" t="s">
        <v>55</v>
      </c>
      <c r="BP151" s="26">
        <v>43070</v>
      </c>
      <c r="BQ151" s="27">
        <v>42814</v>
      </c>
      <c r="BR151" s="28">
        <f t="shared" si="2"/>
        <v>8.5333333333333332</v>
      </c>
      <c r="BS151" s="21" t="s">
        <v>1582</v>
      </c>
      <c r="BT151" s="25" t="str">
        <f>INDEX(Countries[Country Name],MATCH(FR_tracker_table[[#This Row],[Country ID]],Countries[Country ID],0))</f>
        <v>Mali</v>
      </c>
      <c r="BU151" s="25" t="str">
        <f>INDEX(Countries[Global Fund Region],MATCH(FR_tracker_table[[#This Row],[Country ID]],Countries[Country ID],0))</f>
        <v>HI Afr 1</v>
      </c>
      <c r="BV151" s="25" t="str">
        <f>INDEX(Countries[Portfolio Categorisation],MATCH(FR_tracker_table[[#This Row],[Country ID]],Countries[Country ID],0))</f>
        <v>High Impact</v>
      </c>
      <c r="BW15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52" spans="1:75" ht="15" customHeight="1" x14ac:dyDescent="0.25">
      <c r="A152" s="25" t="s">
        <v>949</v>
      </c>
      <c r="B152" s="25" t="s">
        <v>950</v>
      </c>
      <c r="C152" s="25" t="s">
        <v>55</v>
      </c>
      <c r="D152" s="25" t="s">
        <v>55</v>
      </c>
      <c r="E152" s="25" t="s">
        <v>55</v>
      </c>
      <c r="F152" s="25" t="s">
        <v>951</v>
      </c>
      <c r="G152" s="25" t="s">
        <v>70</v>
      </c>
      <c r="H152" s="25" t="s">
        <v>70</v>
      </c>
      <c r="I152" s="25" t="s">
        <v>68</v>
      </c>
      <c r="J152" s="25" t="s">
        <v>385</v>
      </c>
      <c r="K152" s="25" t="s">
        <v>58</v>
      </c>
      <c r="L152" s="25" t="s">
        <v>427</v>
      </c>
      <c r="M152" s="25" t="s">
        <v>452</v>
      </c>
      <c r="N152" s="25" t="s">
        <v>453</v>
      </c>
      <c r="O152" s="25" t="s">
        <v>72</v>
      </c>
      <c r="P152" s="27">
        <v>43220</v>
      </c>
      <c r="Q152" s="25">
        <v>20644556</v>
      </c>
      <c r="R152" s="25">
        <v>19780594</v>
      </c>
      <c r="S152" s="25">
        <v>7002183</v>
      </c>
      <c r="T152" s="25">
        <v>47427333</v>
      </c>
      <c r="U152" s="25">
        <v>0</v>
      </c>
      <c r="V152" s="25" t="s">
        <v>1479</v>
      </c>
      <c r="W152" s="25" t="s">
        <v>55</v>
      </c>
      <c r="X152" s="25" t="s">
        <v>55</v>
      </c>
      <c r="Y152" s="25" t="s">
        <v>55</v>
      </c>
      <c r="Z152" s="25" t="s">
        <v>55</v>
      </c>
      <c r="AA152" s="25" t="s">
        <v>401</v>
      </c>
      <c r="AB152" s="25" t="s">
        <v>391</v>
      </c>
      <c r="AC152" s="25" t="s">
        <v>391</v>
      </c>
      <c r="AD152" s="25" t="s">
        <v>391</v>
      </c>
      <c r="AE152" s="25" t="s">
        <v>437</v>
      </c>
      <c r="AF152" s="25" t="s">
        <v>93</v>
      </c>
      <c r="AG152" s="25" t="s">
        <v>391</v>
      </c>
      <c r="AH152" s="25" t="s">
        <v>60</v>
      </c>
      <c r="AI152" s="25">
        <v>47427333</v>
      </c>
      <c r="AJ152" s="25">
        <v>0</v>
      </c>
      <c r="AK152" s="25">
        <v>4546209</v>
      </c>
      <c r="AL152" s="25">
        <v>49901600</v>
      </c>
      <c r="AM152" s="25">
        <v>47427333</v>
      </c>
      <c r="AN152" s="25" t="s">
        <v>950</v>
      </c>
      <c r="AO152" s="25" t="s">
        <v>62</v>
      </c>
      <c r="AP152" s="25" t="s">
        <v>55</v>
      </c>
      <c r="AQ152" s="25" t="s">
        <v>142</v>
      </c>
      <c r="AR152" s="25" t="s">
        <v>64</v>
      </c>
      <c r="AS152" s="25" t="s">
        <v>88</v>
      </c>
      <c r="AT152" s="25">
        <v>1.1222085063404781</v>
      </c>
      <c r="AU152" s="25">
        <v>56000000</v>
      </c>
      <c r="AV152" s="25">
        <v>53223356.525642462</v>
      </c>
      <c r="AW152" s="25">
        <v>23167496.352822356</v>
      </c>
      <c r="AX152" s="25">
        <v>22197950.847267423</v>
      </c>
      <c r="AY152" s="25">
        <v>7857909.325552688</v>
      </c>
      <c r="AZ152" s="25">
        <v>53223356.525642462</v>
      </c>
      <c r="BA152" s="25">
        <v>0</v>
      </c>
      <c r="BB152" s="25">
        <v>53223356.525642462</v>
      </c>
      <c r="BC152" s="25">
        <v>0</v>
      </c>
      <c r="BD152" s="25">
        <v>5101794.4114016388</v>
      </c>
      <c r="BE152" s="25" t="s">
        <v>249</v>
      </c>
      <c r="BF152" s="25" t="s">
        <v>228</v>
      </c>
      <c r="BG152" s="26">
        <v>43424</v>
      </c>
      <c r="BH152" s="26" t="s">
        <v>55</v>
      </c>
      <c r="BI152" s="26" t="s">
        <v>55</v>
      </c>
      <c r="BJ152" s="26" t="s">
        <v>55</v>
      </c>
      <c r="BK152" s="26">
        <v>43424</v>
      </c>
      <c r="BL152" s="26">
        <v>43455</v>
      </c>
      <c r="BM152" s="26" t="s">
        <v>55</v>
      </c>
      <c r="BN152" s="26" t="s">
        <v>55</v>
      </c>
      <c r="BO152" s="26" t="s">
        <v>55</v>
      </c>
      <c r="BP152" s="26">
        <v>43455</v>
      </c>
      <c r="BQ152" s="27">
        <v>43220</v>
      </c>
      <c r="BR152" s="28">
        <f t="shared" si="2"/>
        <v>7.833333333333333</v>
      </c>
      <c r="BS152" s="21" t="s">
        <v>1586</v>
      </c>
      <c r="BT152" s="25" t="str">
        <f>INDEX(Countries[Country Name],MATCH(FR_tracker_table[[#This Row],[Country ID]],Countries[Country ID],0))</f>
        <v>Mali</v>
      </c>
      <c r="BU152" s="25" t="str">
        <f>INDEX(Countries[Global Fund Region],MATCH(FR_tracker_table[[#This Row],[Country ID]],Countries[Country ID],0))</f>
        <v>HI Afr 1</v>
      </c>
      <c r="BV152" s="25" t="str">
        <f>INDEX(Countries[Portfolio Categorisation],MATCH(FR_tracker_table[[#This Row],[Country ID]],Countries[Country ID],0))</f>
        <v>High Impact</v>
      </c>
      <c r="BW15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53" spans="1:75" ht="15" customHeight="1" x14ac:dyDescent="0.25">
      <c r="A153" s="25" t="s">
        <v>952</v>
      </c>
      <c r="B153" s="25" t="s">
        <v>953</v>
      </c>
      <c r="C153" s="25" t="s">
        <v>954</v>
      </c>
      <c r="D153" s="25" t="s">
        <v>55</v>
      </c>
      <c r="E153" s="25" t="s">
        <v>55</v>
      </c>
      <c r="F153" s="25" t="s">
        <v>955</v>
      </c>
      <c r="G153" s="25" t="s">
        <v>407</v>
      </c>
      <c r="H153" s="25" t="s">
        <v>75</v>
      </c>
      <c r="I153" s="25" t="s">
        <v>83</v>
      </c>
      <c r="J153" s="25" t="s">
        <v>385</v>
      </c>
      <c r="K153" s="25" t="s">
        <v>58</v>
      </c>
      <c r="L153" s="25" t="s">
        <v>498</v>
      </c>
      <c r="M153" s="25" t="s">
        <v>437</v>
      </c>
      <c r="N153" s="25" t="s">
        <v>388</v>
      </c>
      <c r="O153" s="25" t="s">
        <v>154</v>
      </c>
      <c r="P153" s="27">
        <v>42556</v>
      </c>
      <c r="Q153" s="25">
        <v>67375099</v>
      </c>
      <c r="R153" s="25">
        <v>65764262</v>
      </c>
      <c r="S153" s="25">
        <v>66465574</v>
      </c>
      <c r="T153" s="25">
        <v>199604935</v>
      </c>
      <c r="U153" s="25">
        <v>0</v>
      </c>
      <c r="V153" s="25" t="s">
        <v>1427</v>
      </c>
      <c r="W153" s="25" t="s">
        <v>1428</v>
      </c>
      <c r="X153" s="25" t="s">
        <v>55</v>
      </c>
      <c r="Y153" s="25" t="s">
        <v>55</v>
      </c>
      <c r="Z153" s="25" t="s">
        <v>55</v>
      </c>
      <c r="AA153" s="25" t="s">
        <v>422</v>
      </c>
      <c r="AB153" s="25" t="s">
        <v>55</v>
      </c>
      <c r="AC153" s="25" t="s">
        <v>55</v>
      </c>
      <c r="AD153" s="25" t="s">
        <v>55</v>
      </c>
      <c r="AE153" s="25" t="s">
        <v>55</v>
      </c>
      <c r="AF153" s="25" t="s">
        <v>55</v>
      </c>
      <c r="AG153" s="25" t="s">
        <v>55</v>
      </c>
      <c r="AH153" s="25" t="s">
        <v>60</v>
      </c>
      <c r="AI153" s="25">
        <v>199604935</v>
      </c>
      <c r="AJ153" s="25">
        <v>0</v>
      </c>
      <c r="AK153" s="25">
        <v>78520515</v>
      </c>
      <c r="AL153" s="25">
        <v>206049968</v>
      </c>
      <c r="AM153" s="25">
        <v>206049968</v>
      </c>
      <c r="AN153" s="25" t="s">
        <v>956</v>
      </c>
      <c r="AO153" s="25" t="s">
        <v>62</v>
      </c>
      <c r="AP153" s="25" t="s">
        <v>55</v>
      </c>
      <c r="AQ153" s="25" t="s">
        <v>155</v>
      </c>
      <c r="AR153" s="25" t="s">
        <v>64</v>
      </c>
      <c r="AS153" s="25" t="s">
        <v>65</v>
      </c>
      <c r="AT153" s="25">
        <v>1.1222085063404781</v>
      </c>
      <c r="AU153" s="25">
        <v>206049968</v>
      </c>
      <c r="AV153" s="25">
        <v>206049968</v>
      </c>
      <c r="AW153" s="25">
        <v>67375099</v>
      </c>
      <c r="AX153" s="25">
        <v>65764262</v>
      </c>
      <c r="AY153" s="25">
        <v>66465574</v>
      </c>
      <c r="AZ153" s="25">
        <v>199604935</v>
      </c>
      <c r="BA153" s="25">
        <v>0</v>
      </c>
      <c r="BB153" s="25">
        <v>199604935</v>
      </c>
      <c r="BC153" s="25">
        <v>0</v>
      </c>
      <c r="BD153" s="25">
        <v>78520515</v>
      </c>
      <c r="BE153" s="25" t="s">
        <v>227</v>
      </c>
      <c r="BF153" s="25" t="s">
        <v>228</v>
      </c>
      <c r="BG153" s="26">
        <v>43025</v>
      </c>
      <c r="BH153" s="26" t="s">
        <v>55</v>
      </c>
      <c r="BI153" s="26" t="s">
        <v>55</v>
      </c>
      <c r="BJ153" s="26" t="s">
        <v>55</v>
      </c>
      <c r="BK153" s="26">
        <v>43025</v>
      </c>
      <c r="BL153" s="26">
        <v>43056</v>
      </c>
      <c r="BM153" s="26" t="s">
        <v>55</v>
      </c>
      <c r="BN153" s="26" t="s">
        <v>55</v>
      </c>
      <c r="BO153" s="26" t="s">
        <v>55</v>
      </c>
      <c r="BP153" s="26">
        <v>43056</v>
      </c>
      <c r="BQ153" s="27">
        <v>42736</v>
      </c>
      <c r="BR153" s="28">
        <f t="shared" si="2"/>
        <v>10.666666666666666</v>
      </c>
      <c r="BS153" s="21" t="s">
        <v>1588</v>
      </c>
      <c r="BT153" s="25" t="str">
        <f>INDEX(Countries[Country Name],MATCH(FR_tracker_table[[#This Row],[Country ID]],Countries[Country ID],0))</f>
        <v>Myanmar</v>
      </c>
      <c r="BU153" s="25" t="str">
        <f>INDEX(Countries[Global Fund Region],MATCH(FR_tracker_table[[#This Row],[Country ID]],Countries[Country ID],0))</f>
        <v>HI Asia</v>
      </c>
      <c r="BV153" s="25" t="str">
        <f>INDEX(Countries[Portfolio Categorisation],MATCH(FR_tracker_table[[#This Row],[Country ID]],Countries[Country ID],0))</f>
        <v>High Impact</v>
      </c>
      <c r="BW15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54" spans="1:75" ht="15" customHeight="1" x14ac:dyDescent="0.25">
      <c r="A154" s="25" t="s">
        <v>1480</v>
      </c>
      <c r="B154" s="25" t="s">
        <v>957</v>
      </c>
      <c r="C154" s="25" t="s">
        <v>55</v>
      </c>
      <c r="D154" s="25" t="s">
        <v>55</v>
      </c>
      <c r="E154" s="25" t="s">
        <v>55</v>
      </c>
      <c r="F154" s="25" t="s">
        <v>958</v>
      </c>
      <c r="G154" s="25" t="s">
        <v>56</v>
      </c>
      <c r="H154" s="25" t="s">
        <v>56</v>
      </c>
      <c r="I154" s="25" t="s">
        <v>832</v>
      </c>
      <c r="J154" s="25" t="s">
        <v>385</v>
      </c>
      <c r="K154" s="25" t="s">
        <v>58</v>
      </c>
      <c r="L154" s="25" t="s">
        <v>427</v>
      </c>
      <c r="M154" s="25" t="s">
        <v>428</v>
      </c>
      <c r="N154" s="25" t="s">
        <v>388</v>
      </c>
      <c r="O154" s="25" t="s">
        <v>80</v>
      </c>
      <c r="P154" s="27">
        <v>43138</v>
      </c>
      <c r="Q154" s="25">
        <v>189530</v>
      </c>
      <c r="R154" s="25">
        <v>171530</v>
      </c>
      <c r="S154" s="25">
        <v>195878</v>
      </c>
      <c r="T154" s="25">
        <v>556938</v>
      </c>
      <c r="U154" s="25">
        <v>0</v>
      </c>
      <c r="V154" s="25" t="s">
        <v>1429</v>
      </c>
      <c r="W154" s="25" t="s">
        <v>55</v>
      </c>
      <c r="X154" s="25" t="s">
        <v>55</v>
      </c>
      <c r="Y154" s="25" t="s">
        <v>55</v>
      </c>
      <c r="Z154" s="25" t="s">
        <v>55</v>
      </c>
      <c r="AA154" s="25" t="s">
        <v>422</v>
      </c>
      <c r="AB154" s="25" t="s">
        <v>391</v>
      </c>
      <c r="AC154" s="25" t="s">
        <v>391</v>
      </c>
      <c r="AD154" s="25" t="s">
        <v>391</v>
      </c>
      <c r="AE154" s="25" t="s">
        <v>55</v>
      </c>
      <c r="AF154" s="25" t="s">
        <v>391</v>
      </c>
      <c r="AG154" s="25" t="s">
        <v>391</v>
      </c>
      <c r="AH154" s="25" t="s">
        <v>60</v>
      </c>
      <c r="AI154" s="25">
        <v>556938</v>
      </c>
      <c r="AJ154" s="25">
        <v>0</v>
      </c>
      <c r="AK154" s="25">
        <v>78000</v>
      </c>
      <c r="AL154" s="25">
        <v>556938</v>
      </c>
      <c r="AM154" s="25">
        <v>556938</v>
      </c>
      <c r="AN154" s="25" t="s">
        <v>957</v>
      </c>
      <c r="AO154" s="25" t="s">
        <v>62</v>
      </c>
      <c r="AP154" s="25" t="s">
        <v>55</v>
      </c>
      <c r="AQ154" s="25" t="s">
        <v>147</v>
      </c>
      <c r="AR154" s="25" t="s">
        <v>64</v>
      </c>
      <c r="AS154" s="25" t="s">
        <v>88</v>
      </c>
      <c r="AT154" s="25">
        <v>1.1222085063404781</v>
      </c>
      <c r="AU154" s="25">
        <v>625000.56110425317</v>
      </c>
      <c r="AV154" s="25">
        <v>625000.56110425317</v>
      </c>
      <c r="AW154" s="25">
        <v>212692.17820671081</v>
      </c>
      <c r="AX154" s="25">
        <v>192492.42509258221</v>
      </c>
      <c r="AY154" s="25">
        <v>219815.95780496017</v>
      </c>
      <c r="AZ154" s="25">
        <v>625000.56110425317</v>
      </c>
      <c r="BA154" s="25">
        <v>0</v>
      </c>
      <c r="BB154" s="25">
        <v>625000.56110425317</v>
      </c>
      <c r="BC154" s="25">
        <v>0</v>
      </c>
      <c r="BD154" s="25">
        <v>87532.263494557294</v>
      </c>
      <c r="BE154" s="25" t="s">
        <v>212</v>
      </c>
      <c r="BF154" s="25" t="s">
        <v>213</v>
      </c>
      <c r="BG154" s="26">
        <v>43390</v>
      </c>
      <c r="BH154" s="26" t="s">
        <v>55</v>
      </c>
      <c r="BI154" s="26" t="s">
        <v>55</v>
      </c>
      <c r="BJ154" s="26" t="s">
        <v>55</v>
      </c>
      <c r="BK154" s="26">
        <v>43390</v>
      </c>
      <c r="BL154" s="26">
        <v>43416</v>
      </c>
      <c r="BM154" s="26" t="s">
        <v>55</v>
      </c>
      <c r="BN154" s="26" t="s">
        <v>55</v>
      </c>
      <c r="BO154" s="26" t="s">
        <v>55</v>
      </c>
      <c r="BP154" s="26">
        <v>43416</v>
      </c>
      <c r="BQ154" s="27">
        <v>43138</v>
      </c>
      <c r="BR154" s="28">
        <f t="shared" si="2"/>
        <v>9.2666666666666675</v>
      </c>
      <c r="BS154" s="21" t="s">
        <v>1585</v>
      </c>
      <c r="BT154" s="25" t="str">
        <f>INDEX(Countries[Country Name],MATCH(FR_tracker_table[[#This Row],[Country ID]],Countries[Country ID],0))</f>
        <v>Montenegro</v>
      </c>
      <c r="BU154" s="25" t="str">
        <f>INDEX(Countries[Global Fund Region],MATCH(FR_tracker_table[[#This Row],[Country ID]],Countries[Country ID],0))</f>
        <v>EECA</v>
      </c>
      <c r="BV154" s="25" t="str">
        <f>INDEX(Countries[Portfolio Categorisation],MATCH(FR_tracker_table[[#This Row],[Country ID]],Countries[Country ID],0))</f>
        <v>Focused</v>
      </c>
      <c r="BW15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55" spans="1:75" ht="15" customHeight="1" x14ac:dyDescent="0.25">
      <c r="A155" s="25" t="s">
        <v>959</v>
      </c>
      <c r="B155" s="25" t="s">
        <v>960</v>
      </c>
      <c r="C155" s="25" t="s">
        <v>55</v>
      </c>
      <c r="D155" s="25" t="s">
        <v>55</v>
      </c>
      <c r="E155" s="25" t="s">
        <v>55</v>
      </c>
      <c r="F155" s="25" t="s">
        <v>961</v>
      </c>
      <c r="G155" s="25" t="s">
        <v>56</v>
      </c>
      <c r="H155" s="25" t="s">
        <v>56</v>
      </c>
      <c r="I155" s="25" t="s">
        <v>57</v>
      </c>
      <c r="J155" s="25" t="s">
        <v>385</v>
      </c>
      <c r="K155" s="25" t="s">
        <v>58</v>
      </c>
      <c r="L155" s="25" t="s">
        <v>386</v>
      </c>
      <c r="M155" s="25" t="s">
        <v>387</v>
      </c>
      <c r="N155" s="25" t="s">
        <v>388</v>
      </c>
      <c r="O155" s="25" t="s">
        <v>59</v>
      </c>
      <c r="P155" s="27">
        <v>42814</v>
      </c>
      <c r="Q155" s="25">
        <v>0</v>
      </c>
      <c r="R155" s="25">
        <v>0</v>
      </c>
      <c r="S155" s="25">
        <v>0</v>
      </c>
      <c r="T155" s="25">
        <v>3044708</v>
      </c>
      <c r="U155" s="25">
        <v>0</v>
      </c>
      <c r="V155" s="25" t="s">
        <v>875</v>
      </c>
      <c r="W155" s="25" t="s">
        <v>55</v>
      </c>
      <c r="X155" s="25" t="s">
        <v>55</v>
      </c>
      <c r="Y155" s="25" t="s">
        <v>55</v>
      </c>
      <c r="Z155" s="25" t="s">
        <v>55</v>
      </c>
      <c r="AA155" s="25" t="s">
        <v>390</v>
      </c>
      <c r="AB155" s="25" t="s">
        <v>55</v>
      </c>
      <c r="AC155" s="25" t="s">
        <v>55</v>
      </c>
      <c r="AD155" s="25" t="s">
        <v>391</v>
      </c>
      <c r="AE155" s="25" t="s">
        <v>395</v>
      </c>
      <c r="AF155" s="25" t="s">
        <v>391</v>
      </c>
      <c r="AG155" s="25" t="s">
        <v>391</v>
      </c>
      <c r="AH155" s="25" t="s">
        <v>60</v>
      </c>
      <c r="AI155" s="25">
        <v>3044708</v>
      </c>
      <c r="AJ155" s="25">
        <v>0</v>
      </c>
      <c r="AK155" s="25">
        <v>0</v>
      </c>
      <c r="AL155" s="25">
        <v>3044708</v>
      </c>
      <c r="AM155" s="25">
        <v>3044708</v>
      </c>
      <c r="AN155" s="25" t="s">
        <v>960</v>
      </c>
      <c r="AO155" s="25" t="s">
        <v>62</v>
      </c>
      <c r="AP155" s="25" t="s">
        <v>55</v>
      </c>
      <c r="AQ155" s="25" t="s">
        <v>146</v>
      </c>
      <c r="AR155" s="25" t="s">
        <v>64</v>
      </c>
      <c r="AS155" s="25" t="s">
        <v>65</v>
      </c>
      <c r="AT155" s="25">
        <v>1.1222085063404781</v>
      </c>
      <c r="AU155" s="25">
        <v>3044708</v>
      </c>
      <c r="AV155" s="25">
        <v>3044708</v>
      </c>
      <c r="AW155" s="25">
        <v>0</v>
      </c>
      <c r="AX155" s="25">
        <v>0</v>
      </c>
      <c r="AY155" s="25">
        <v>0</v>
      </c>
      <c r="AZ155" s="25">
        <v>3044708</v>
      </c>
      <c r="BA155" s="25">
        <v>0</v>
      </c>
      <c r="BB155" s="25">
        <v>3044708</v>
      </c>
      <c r="BC155" s="25">
        <v>0</v>
      </c>
      <c r="BD155" s="25">
        <v>0</v>
      </c>
      <c r="BE155" s="25" t="s">
        <v>207</v>
      </c>
      <c r="BF155" s="25" t="s">
        <v>213</v>
      </c>
      <c r="BG155" s="26">
        <v>42991</v>
      </c>
      <c r="BH155" s="26" t="s">
        <v>55</v>
      </c>
      <c r="BI155" s="26" t="s">
        <v>55</v>
      </c>
      <c r="BJ155" s="26" t="s">
        <v>55</v>
      </c>
      <c r="BK155" s="26">
        <v>42991</v>
      </c>
      <c r="BL155" s="26">
        <v>43021</v>
      </c>
      <c r="BM155" s="26" t="s">
        <v>55</v>
      </c>
      <c r="BN155" s="26" t="s">
        <v>55</v>
      </c>
      <c r="BO155" s="26" t="s">
        <v>55</v>
      </c>
      <c r="BP155" s="26">
        <v>43021</v>
      </c>
      <c r="BQ155" s="27">
        <v>42814</v>
      </c>
      <c r="BR155" s="28">
        <f t="shared" si="2"/>
        <v>6.9</v>
      </c>
      <c r="BS155" s="21" t="s">
        <v>1582</v>
      </c>
      <c r="BT155" s="25" t="str">
        <f>INDEX(Countries[Country Name],MATCH(FR_tracker_table[[#This Row],[Country ID]],Countries[Country ID],0))</f>
        <v>Mongolia</v>
      </c>
      <c r="BU155" s="25" t="str">
        <f>INDEX(Countries[Global Fund Region],MATCH(FR_tracker_table[[#This Row],[Country ID]],Countries[Country ID],0))</f>
        <v>SE Asia</v>
      </c>
      <c r="BV155" s="25" t="str">
        <f>INDEX(Countries[Portfolio Categorisation],MATCH(FR_tracker_table[[#This Row],[Country ID]],Countries[Country ID],0))</f>
        <v>Focused</v>
      </c>
      <c r="BW15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56" spans="1:75" ht="15" customHeight="1" x14ac:dyDescent="0.25">
      <c r="A156" s="25" t="s">
        <v>962</v>
      </c>
      <c r="B156" s="25" t="s">
        <v>963</v>
      </c>
      <c r="C156" s="25" t="s">
        <v>55</v>
      </c>
      <c r="D156" s="25" t="s">
        <v>55</v>
      </c>
      <c r="E156" s="25" t="s">
        <v>55</v>
      </c>
      <c r="F156" s="25" t="s">
        <v>964</v>
      </c>
      <c r="G156" s="25" t="s">
        <v>67</v>
      </c>
      <c r="H156" s="25" t="s">
        <v>67</v>
      </c>
      <c r="I156" s="25" t="s">
        <v>76</v>
      </c>
      <c r="J156" s="25" t="s">
        <v>385</v>
      </c>
      <c r="K156" s="25" t="s">
        <v>58</v>
      </c>
      <c r="L156" s="25" t="s">
        <v>399</v>
      </c>
      <c r="M156" s="25" t="s">
        <v>387</v>
      </c>
      <c r="N156" s="25" t="s">
        <v>388</v>
      </c>
      <c r="O156" s="25" t="s">
        <v>69</v>
      </c>
      <c r="P156" s="27">
        <v>42878</v>
      </c>
      <c r="Q156" s="25">
        <v>3527798.66</v>
      </c>
      <c r="R156" s="25">
        <v>2020579.4400000002</v>
      </c>
      <c r="S156" s="25">
        <v>1675980.94</v>
      </c>
      <c r="T156" s="25">
        <v>7224359</v>
      </c>
      <c r="U156" s="25">
        <v>0</v>
      </c>
      <c r="V156" s="25" t="s">
        <v>409</v>
      </c>
      <c r="W156" s="25" t="s">
        <v>55</v>
      </c>
      <c r="X156" s="25" t="s">
        <v>55</v>
      </c>
      <c r="Y156" s="25" t="s">
        <v>55</v>
      </c>
      <c r="Z156" s="25" t="s">
        <v>55</v>
      </c>
      <c r="AA156" s="25" t="s">
        <v>422</v>
      </c>
      <c r="AB156" s="25" t="s">
        <v>391</v>
      </c>
      <c r="AC156" s="25" t="s">
        <v>391</v>
      </c>
      <c r="AD156" s="25" t="s">
        <v>391</v>
      </c>
      <c r="AE156" s="25" t="s">
        <v>395</v>
      </c>
      <c r="AF156" s="25" t="s">
        <v>391</v>
      </c>
      <c r="AG156" s="25" t="s">
        <v>391</v>
      </c>
      <c r="AH156" s="25" t="s">
        <v>60</v>
      </c>
      <c r="AI156" s="25">
        <v>7224359</v>
      </c>
      <c r="AJ156" s="25">
        <v>0</v>
      </c>
      <c r="AK156" s="25">
        <v>0</v>
      </c>
      <c r="AL156" s="25">
        <v>7224359</v>
      </c>
      <c r="AM156" s="25">
        <v>7224359</v>
      </c>
      <c r="AN156" s="25" t="s">
        <v>963</v>
      </c>
      <c r="AO156" s="25" t="s">
        <v>62</v>
      </c>
      <c r="AP156" s="25" t="s">
        <v>55</v>
      </c>
      <c r="AQ156" s="25" t="s">
        <v>146</v>
      </c>
      <c r="AR156" s="25" t="s">
        <v>64</v>
      </c>
      <c r="AS156" s="25" t="s">
        <v>65</v>
      </c>
      <c r="AT156" s="25">
        <v>1.1222085063404781</v>
      </c>
      <c r="AU156" s="25">
        <v>7224359</v>
      </c>
      <c r="AV156" s="25">
        <v>7224359</v>
      </c>
      <c r="AW156" s="25">
        <v>3527798.66</v>
      </c>
      <c r="AX156" s="25">
        <v>2020579.4400000002</v>
      </c>
      <c r="AY156" s="25">
        <v>1675980.94</v>
      </c>
      <c r="AZ156" s="25">
        <v>7224359</v>
      </c>
      <c r="BA156" s="25">
        <v>0</v>
      </c>
      <c r="BB156" s="25">
        <v>7224359</v>
      </c>
      <c r="BC156" s="25">
        <v>0</v>
      </c>
      <c r="BD156" s="25">
        <v>0</v>
      </c>
      <c r="BE156" s="25" t="s">
        <v>207</v>
      </c>
      <c r="BF156" s="25" t="s">
        <v>213</v>
      </c>
      <c r="BG156" s="26">
        <v>43025</v>
      </c>
      <c r="BH156" s="26" t="s">
        <v>55</v>
      </c>
      <c r="BI156" s="26" t="s">
        <v>55</v>
      </c>
      <c r="BJ156" s="26" t="s">
        <v>55</v>
      </c>
      <c r="BK156" s="26">
        <v>43025</v>
      </c>
      <c r="BL156" s="26">
        <v>43056</v>
      </c>
      <c r="BM156" s="26" t="s">
        <v>55</v>
      </c>
      <c r="BN156" s="26" t="s">
        <v>55</v>
      </c>
      <c r="BO156" s="26" t="s">
        <v>55</v>
      </c>
      <c r="BP156" s="26">
        <v>43056</v>
      </c>
      <c r="BQ156" s="27">
        <v>42878</v>
      </c>
      <c r="BR156" s="28">
        <f t="shared" si="2"/>
        <v>5.9333333333333336</v>
      </c>
      <c r="BS156" s="21" t="s">
        <v>1583</v>
      </c>
      <c r="BT156" s="25" t="str">
        <f>INDEX(Countries[Country Name],MATCH(FR_tracker_table[[#This Row],[Country ID]],Countries[Country ID],0))</f>
        <v>Mongolia</v>
      </c>
      <c r="BU156" s="25" t="str">
        <f>INDEX(Countries[Global Fund Region],MATCH(FR_tracker_table[[#This Row],[Country ID]],Countries[Country ID],0))</f>
        <v>SE Asia</v>
      </c>
      <c r="BV156" s="25" t="str">
        <f>INDEX(Countries[Portfolio Categorisation],MATCH(FR_tracker_table[[#This Row],[Country ID]],Countries[Country ID],0))</f>
        <v>Focused</v>
      </c>
      <c r="BW15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57" spans="1:75" ht="15" customHeight="1" x14ac:dyDescent="0.25">
      <c r="A157" s="25" t="s">
        <v>965</v>
      </c>
      <c r="B157" s="25" t="s">
        <v>966</v>
      </c>
      <c r="C157" s="25" t="s">
        <v>967</v>
      </c>
      <c r="D157" s="25" t="s">
        <v>55</v>
      </c>
      <c r="E157" s="25" t="s">
        <v>55</v>
      </c>
      <c r="F157" s="25" t="s">
        <v>968</v>
      </c>
      <c r="G157" s="25" t="s">
        <v>407</v>
      </c>
      <c r="H157" s="25" t="s">
        <v>75</v>
      </c>
      <c r="I157" s="25" t="s">
        <v>83</v>
      </c>
      <c r="J157" s="25" t="s">
        <v>385</v>
      </c>
      <c r="K157" s="25" t="s">
        <v>58</v>
      </c>
      <c r="L157" s="25" t="s">
        <v>498</v>
      </c>
      <c r="M157" s="25" t="s">
        <v>704</v>
      </c>
      <c r="N157" s="25" t="s">
        <v>388</v>
      </c>
      <c r="O157" s="25" t="s">
        <v>69</v>
      </c>
      <c r="P157" s="27">
        <v>42878</v>
      </c>
      <c r="Q157" s="25">
        <v>121367408.96166204</v>
      </c>
      <c r="R157" s="25">
        <v>106953944.93499614</v>
      </c>
      <c r="S157" s="25">
        <v>106690015.57979684</v>
      </c>
      <c r="T157" s="25">
        <v>335011369.47645503</v>
      </c>
      <c r="U157" s="25">
        <v>0</v>
      </c>
      <c r="V157" s="25" t="s">
        <v>969</v>
      </c>
      <c r="W157" s="25" t="s">
        <v>970</v>
      </c>
      <c r="X157" s="25" t="s">
        <v>971</v>
      </c>
      <c r="Y157" s="25" t="s">
        <v>972</v>
      </c>
      <c r="Z157" s="25" t="s">
        <v>55</v>
      </c>
      <c r="AA157" s="25" t="s">
        <v>401</v>
      </c>
      <c r="AB157" s="25" t="s">
        <v>55</v>
      </c>
      <c r="AC157" s="25" t="s">
        <v>55</v>
      </c>
      <c r="AD157" s="25" t="s">
        <v>55</v>
      </c>
      <c r="AE157" s="25" t="s">
        <v>55</v>
      </c>
      <c r="AF157" s="25" t="s">
        <v>55</v>
      </c>
      <c r="AG157" s="25" t="s">
        <v>55</v>
      </c>
      <c r="AH157" s="25" t="s">
        <v>60</v>
      </c>
      <c r="AI157" s="25">
        <v>335011369</v>
      </c>
      <c r="AJ157" s="25">
        <v>0</v>
      </c>
      <c r="AK157" s="25">
        <v>6600000</v>
      </c>
      <c r="AL157" s="25">
        <v>335011369</v>
      </c>
      <c r="AM157" s="25">
        <v>335011369</v>
      </c>
      <c r="AN157" s="25" t="s">
        <v>973</v>
      </c>
      <c r="AO157" s="25" t="s">
        <v>62</v>
      </c>
      <c r="AP157" s="25" t="s">
        <v>55</v>
      </c>
      <c r="AQ157" s="25" t="s">
        <v>149</v>
      </c>
      <c r="AR157" s="25" t="s">
        <v>64</v>
      </c>
      <c r="AS157" s="25" t="s">
        <v>65</v>
      </c>
      <c r="AT157" s="25">
        <v>1.1222085063404781</v>
      </c>
      <c r="AU157" s="25">
        <v>335011369</v>
      </c>
      <c r="AV157" s="25">
        <v>335011369</v>
      </c>
      <c r="AW157" s="25">
        <v>121367408.96166204</v>
      </c>
      <c r="AX157" s="25">
        <v>106953944.93499614</v>
      </c>
      <c r="AY157" s="25">
        <v>106690015.57979684</v>
      </c>
      <c r="AZ157" s="25">
        <v>335011369.47645503</v>
      </c>
      <c r="BA157" s="25">
        <v>0</v>
      </c>
      <c r="BB157" s="25">
        <v>335011369</v>
      </c>
      <c r="BC157" s="25">
        <v>0</v>
      </c>
      <c r="BD157" s="25">
        <v>6600000</v>
      </c>
      <c r="BE157" s="25" t="s">
        <v>260</v>
      </c>
      <c r="BF157" s="25" t="s">
        <v>228</v>
      </c>
      <c r="BG157" s="26">
        <v>43039</v>
      </c>
      <c r="BH157" s="26" t="s">
        <v>55</v>
      </c>
      <c r="BI157" s="26" t="s">
        <v>55</v>
      </c>
      <c r="BJ157" s="26" t="s">
        <v>55</v>
      </c>
      <c r="BK157" s="26">
        <v>43039</v>
      </c>
      <c r="BL157" s="26">
        <v>43070</v>
      </c>
      <c r="BM157" s="26" t="s">
        <v>55</v>
      </c>
      <c r="BN157" s="26" t="s">
        <v>55</v>
      </c>
      <c r="BO157" s="26" t="s">
        <v>55</v>
      </c>
      <c r="BP157" s="26">
        <v>43070</v>
      </c>
      <c r="BQ157" s="27">
        <v>42878</v>
      </c>
      <c r="BR157" s="28">
        <f t="shared" si="2"/>
        <v>6.4</v>
      </c>
      <c r="BS157" s="21" t="s">
        <v>1583</v>
      </c>
      <c r="BT157" s="25" t="str">
        <f>INDEX(Countries[Country Name],MATCH(FR_tracker_table[[#This Row],[Country ID]],Countries[Country ID],0))</f>
        <v>Mozambique</v>
      </c>
      <c r="BU157" s="25" t="str">
        <f>INDEX(Countries[Global Fund Region],MATCH(FR_tracker_table[[#This Row],[Country ID]],Countries[Country ID],0))</f>
        <v>HI Afr 2</v>
      </c>
      <c r="BV157" s="25" t="str">
        <f>INDEX(Countries[Portfolio Categorisation],MATCH(FR_tracker_table[[#This Row],[Country ID]],Countries[Country ID],0))</f>
        <v>High Impact</v>
      </c>
      <c r="BW15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58" spans="1:75" ht="15" customHeight="1" x14ac:dyDescent="0.25">
      <c r="A158" s="25" t="s">
        <v>974</v>
      </c>
      <c r="B158" s="25" t="s">
        <v>975</v>
      </c>
      <c r="C158" s="25" t="s">
        <v>55</v>
      </c>
      <c r="D158" s="25" t="s">
        <v>55</v>
      </c>
      <c r="E158" s="25" t="s">
        <v>55</v>
      </c>
      <c r="F158" s="25" t="s">
        <v>976</v>
      </c>
      <c r="G158" s="25" t="s">
        <v>70</v>
      </c>
      <c r="H158" s="25" t="s">
        <v>70</v>
      </c>
      <c r="I158" s="25" t="s">
        <v>57</v>
      </c>
      <c r="J158" s="25" t="s">
        <v>385</v>
      </c>
      <c r="K158" s="25" t="s">
        <v>58</v>
      </c>
      <c r="L158" s="25" t="s">
        <v>498</v>
      </c>
      <c r="M158" s="25" t="s">
        <v>704</v>
      </c>
      <c r="N158" s="25" t="s">
        <v>388</v>
      </c>
      <c r="O158" s="25" t="s">
        <v>59</v>
      </c>
      <c r="P158" s="27">
        <v>42814</v>
      </c>
      <c r="Q158" s="25">
        <v>0</v>
      </c>
      <c r="R158" s="25">
        <v>0</v>
      </c>
      <c r="S158" s="25">
        <v>0</v>
      </c>
      <c r="T158" s="25">
        <v>167870339</v>
      </c>
      <c r="U158" s="25">
        <v>0</v>
      </c>
      <c r="V158" s="25" t="s">
        <v>409</v>
      </c>
      <c r="W158" s="25" t="s">
        <v>415</v>
      </c>
      <c r="X158" s="25" t="s">
        <v>55</v>
      </c>
      <c r="Y158" s="25" t="s">
        <v>55</v>
      </c>
      <c r="Z158" s="25" t="s">
        <v>55</v>
      </c>
      <c r="AA158" s="25" t="s">
        <v>390</v>
      </c>
      <c r="AB158" s="25" t="s">
        <v>55</v>
      </c>
      <c r="AC158" s="25" t="s">
        <v>55</v>
      </c>
      <c r="AD158" s="25" t="s">
        <v>391</v>
      </c>
      <c r="AE158" s="25" t="s">
        <v>395</v>
      </c>
      <c r="AF158" s="25" t="s">
        <v>391</v>
      </c>
      <c r="AG158" s="25" t="s">
        <v>391</v>
      </c>
      <c r="AH158" s="25" t="s">
        <v>60</v>
      </c>
      <c r="AI158" s="25">
        <v>167870339</v>
      </c>
      <c r="AJ158" s="25">
        <v>0</v>
      </c>
      <c r="AK158" s="25">
        <v>10363481</v>
      </c>
      <c r="AL158" s="25">
        <v>167870339</v>
      </c>
      <c r="AM158" s="25">
        <v>167870339</v>
      </c>
      <c r="AN158" s="25" t="s">
        <v>975</v>
      </c>
      <c r="AO158" s="25" t="s">
        <v>62</v>
      </c>
      <c r="AP158" s="25" t="s">
        <v>55</v>
      </c>
      <c r="AQ158" s="25" t="s">
        <v>149</v>
      </c>
      <c r="AR158" s="25" t="s">
        <v>64</v>
      </c>
      <c r="AS158" s="25" t="s">
        <v>65</v>
      </c>
      <c r="AT158" s="25">
        <v>1.1222085063404781</v>
      </c>
      <c r="AU158" s="25">
        <v>167870339</v>
      </c>
      <c r="AV158" s="25">
        <v>167870339</v>
      </c>
      <c r="AW158" s="25">
        <v>0</v>
      </c>
      <c r="AX158" s="25">
        <v>0</v>
      </c>
      <c r="AY158" s="25">
        <v>0</v>
      </c>
      <c r="AZ158" s="25">
        <v>167870339</v>
      </c>
      <c r="BA158" s="25">
        <v>0</v>
      </c>
      <c r="BB158" s="25">
        <v>167870339</v>
      </c>
      <c r="BC158" s="25">
        <v>0</v>
      </c>
      <c r="BD158" s="25">
        <v>10363481</v>
      </c>
      <c r="BE158" s="25" t="s">
        <v>260</v>
      </c>
      <c r="BF158" s="25" t="s">
        <v>228</v>
      </c>
      <c r="BG158" s="26">
        <v>42991</v>
      </c>
      <c r="BH158" s="26" t="s">
        <v>55</v>
      </c>
      <c r="BI158" s="26" t="s">
        <v>55</v>
      </c>
      <c r="BJ158" s="26" t="s">
        <v>55</v>
      </c>
      <c r="BK158" s="26">
        <v>42991</v>
      </c>
      <c r="BL158" s="26">
        <v>43021</v>
      </c>
      <c r="BM158" s="26" t="s">
        <v>55</v>
      </c>
      <c r="BN158" s="26" t="s">
        <v>55</v>
      </c>
      <c r="BO158" s="26" t="s">
        <v>55</v>
      </c>
      <c r="BP158" s="26">
        <v>43021</v>
      </c>
      <c r="BQ158" s="27">
        <v>42814</v>
      </c>
      <c r="BR158" s="28">
        <f t="shared" si="2"/>
        <v>6.9</v>
      </c>
      <c r="BS158" s="21" t="s">
        <v>1582</v>
      </c>
      <c r="BT158" s="25" t="str">
        <f>INDEX(Countries[Country Name],MATCH(FR_tracker_table[[#This Row],[Country ID]],Countries[Country ID],0))</f>
        <v>Mozambique</v>
      </c>
      <c r="BU158" s="25" t="str">
        <f>INDEX(Countries[Global Fund Region],MATCH(FR_tracker_table[[#This Row],[Country ID]],Countries[Country ID],0))</f>
        <v>HI Afr 2</v>
      </c>
      <c r="BV158" s="25" t="str">
        <f>INDEX(Countries[Portfolio Categorisation],MATCH(FR_tracker_table[[#This Row],[Country ID]],Countries[Country ID],0))</f>
        <v>High Impact</v>
      </c>
      <c r="BW15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59" spans="1:75" ht="15" customHeight="1" x14ac:dyDescent="0.25">
      <c r="A159" s="25" t="s">
        <v>1520</v>
      </c>
      <c r="B159" s="25" t="s">
        <v>977</v>
      </c>
      <c r="C159" s="25" t="s">
        <v>55</v>
      </c>
      <c r="D159" s="25" t="s">
        <v>55</v>
      </c>
      <c r="E159" s="25" t="s">
        <v>55</v>
      </c>
      <c r="F159" s="25" t="s">
        <v>978</v>
      </c>
      <c r="G159" s="25" t="s">
        <v>56</v>
      </c>
      <c r="H159" s="25" t="s">
        <v>56</v>
      </c>
      <c r="I159" s="25" t="s">
        <v>68</v>
      </c>
      <c r="J159" s="25" t="s">
        <v>385</v>
      </c>
      <c r="K159" s="25" t="s">
        <v>58</v>
      </c>
      <c r="L159" s="25" t="s">
        <v>427</v>
      </c>
      <c r="M159" s="25" t="s">
        <v>452</v>
      </c>
      <c r="N159" s="25" t="s">
        <v>453</v>
      </c>
      <c r="O159" s="25" t="s">
        <v>109</v>
      </c>
      <c r="P159" s="27">
        <v>43318</v>
      </c>
      <c r="Q159" s="25">
        <v>2134560.0693591</v>
      </c>
      <c r="R159" s="25">
        <v>1788398.8874158158</v>
      </c>
      <c r="S159" s="25">
        <v>1837781.6672586154</v>
      </c>
      <c r="T159" s="25">
        <v>5760741</v>
      </c>
      <c r="U159" s="25">
        <v>0</v>
      </c>
      <c r="V159" s="25" t="s">
        <v>55</v>
      </c>
      <c r="W159" s="25" t="s">
        <v>55</v>
      </c>
      <c r="X159" s="25" t="s">
        <v>55</v>
      </c>
      <c r="Y159" s="25" t="s">
        <v>55</v>
      </c>
      <c r="Z159" s="25" t="s">
        <v>55</v>
      </c>
      <c r="AA159" s="25" t="s">
        <v>401</v>
      </c>
      <c r="AB159" s="25" t="s">
        <v>55</v>
      </c>
      <c r="AC159" s="25" t="s">
        <v>55</v>
      </c>
      <c r="AD159" s="25" t="s">
        <v>55</v>
      </c>
      <c r="AE159" s="25" t="s">
        <v>401</v>
      </c>
      <c r="AF159" s="25" t="s">
        <v>55</v>
      </c>
      <c r="AG159" s="25" t="s">
        <v>55</v>
      </c>
      <c r="AH159" s="25" t="s">
        <v>60</v>
      </c>
      <c r="AI159" s="25">
        <v>5760741</v>
      </c>
      <c r="AJ159" s="25">
        <v>0</v>
      </c>
      <c r="AK159" s="25">
        <v>0</v>
      </c>
      <c r="AL159" s="25">
        <v>5760741</v>
      </c>
      <c r="AM159" s="25">
        <v>5760741</v>
      </c>
      <c r="AN159" s="25" t="s">
        <v>977</v>
      </c>
      <c r="AO159" s="25" t="s">
        <v>62</v>
      </c>
      <c r="AP159" s="25" t="s">
        <v>55</v>
      </c>
      <c r="AQ159" s="25" t="s">
        <v>143</v>
      </c>
      <c r="AR159" s="25" t="s">
        <v>64</v>
      </c>
      <c r="AS159" s="25" t="s">
        <v>65</v>
      </c>
      <c r="AT159" s="25">
        <v>1.1222085063404781</v>
      </c>
      <c r="AU159" s="25">
        <v>5760741</v>
      </c>
      <c r="AV159" s="25">
        <v>5760741</v>
      </c>
      <c r="AW159" s="25">
        <v>2134560.0693591</v>
      </c>
      <c r="AX159" s="25">
        <v>1788398.8874158158</v>
      </c>
      <c r="AY159" s="25">
        <v>1837781.6672586154</v>
      </c>
      <c r="AZ159" s="25">
        <v>5760741</v>
      </c>
      <c r="BA159" s="25">
        <v>0</v>
      </c>
      <c r="BB159" s="25">
        <v>5760741</v>
      </c>
      <c r="BC159" s="25">
        <v>0</v>
      </c>
      <c r="BD159" s="25">
        <v>0</v>
      </c>
      <c r="BE159" s="25" t="s">
        <v>218</v>
      </c>
      <c r="BF159" s="25" t="s">
        <v>213</v>
      </c>
      <c r="BG159" s="26" t="s">
        <v>55</v>
      </c>
      <c r="BH159" s="26" t="s">
        <v>55</v>
      </c>
      <c r="BI159" s="26" t="s">
        <v>55</v>
      </c>
      <c r="BJ159" s="26" t="s">
        <v>55</v>
      </c>
      <c r="BK159" s="26">
        <v>43614</v>
      </c>
      <c r="BL159" s="26" t="s">
        <v>55</v>
      </c>
      <c r="BM159" s="26" t="s">
        <v>55</v>
      </c>
      <c r="BN159" s="26" t="s">
        <v>55</v>
      </c>
      <c r="BO159" s="26" t="s">
        <v>55</v>
      </c>
      <c r="BP159" s="26">
        <v>43647</v>
      </c>
      <c r="BQ159" s="27">
        <v>43318</v>
      </c>
      <c r="BR159" s="28">
        <f t="shared" si="2"/>
        <v>10.966666666666667</v>
      </c>
      <c r="BS159" s="21" t="s">
        <v>1587</v>
      </c>
      <c r="BT159" s="25" t="str">
        <f>INDEX(Countries[Country Name],MATCH(FR_tracker_table[[#This Row],[Country ID]],Countries[Country ID],0))</f>
        <v>Mauritania</v>
      </c>
      <c r="BU159" s="25" t="str">
        <f>INDEX(Countries[Global Fund Region],MATCH(FR_tracker_table[[#This Row],[Country ID]],Countries[Country ID],0))</f>
        <v>MENA</v>
      </c>
      <c r="BV159" s="25" t="str">
        <f>INDEX(Countries[Portfolio Categorisation],MATCH(FR_tracker_table[[#This Row],[Country ID]],Countries[Country ID],0))</f>
        <v>Focused</v>
      </c>
      <c r="BW15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60" spans="1:75" ht="15" customHeight="1" x14ac:dyDescent="0.25">
      <c r="A160" s="25" t="s">
        <v>1521</v>
      </c>
      <c r="B160" s="25" t="s">
        <v>979</v>
      </c>
      <c r="C160" s="25" t="s">
        <v>55</v>
      </c>
      <c r="D160" s="25" t="s">
        <v>55</v>
      </c>
      <c r="E160" s="25" t="s">
        <v>55</v>
      </c>
      <c r="F160" s="25" t="s">
        <v>980</v>
      </c>
      <c r="G160" s="25" t="s">
        <v>70</v>
      </c>
      <c r="H160" s="25" t="s">
        <v>70</v>
      </c>
      <c r="I160" s="25" t="s">
        <v>68</v>
      </c>
      <c r="J160" s="25" t="s">
        <v>385</v>
      </c>
      <c r="K160" s="25" t="s">
        <v>58</v>
      </c>
      <c r="L160" s="25" t="s">
        <v>427</v>
      </c>
      <c r="M160" s="25" t="s">
        <v>452</v>
      </c>
      <c r="N160" s="25" t="s">
        <v>453</v>
      </c>
      <c r="O160" s="25" t="s">
        <v>72</v>
      </c>
      <c r="P160" s="27">
        <v>43221</v>
      </c>
      <c r="Q160" s="25">
        <v>1641277</v>
      </c>
      <c r="R160" s="25">
        <v>5001533</v>
      </c>
      <c r="S160" s="25">
        <v>1974005</v>
      </c>
      <c r="T160" s="25">
        <v>8616815</v>
      </c>
      <c r="U160" s="25">
        <v>0</v>
      </c>
      <c r="V160" s="25" t="s">
        <v>1448</v>
      </c>
      <c r="W160" s="25" t="s">
        <v>55</v>
      </c>
      <c r="X160" s="25" t="s">
        <v>55</v>
      </c>
      <c r="Y160" s="25" t="s">
        <v>55</v>
      </c>
      <c r="Z160" s="25" t="s">
        <v>55</v>
      </c>
      <c r="AA160" s="25" t="s">
        <v>401</v>
      </c>
      <c r="AB160" s="25" t="s">
        <v>391</v>
      </c>
      <c r="AC160" s="25" t="s">
        <v>391</v>
      </c>
      <c r="AD160" s="25" t="s">
        <v>391</v>
      </c>
      <c r="AE160" s="25" t="s">
        <v>437</v>
      </c>
      <c r="AF160" s="25" t="s">
        <v>93</v>
      </c>
      <c r="AG160" s="25" t="s">
        <v>391</v>
      </c>
      <c r="AH160" s="25" t="s">
        <v>60</v>
      </c>
      <c r="AI160" s="25">
        <v>8616815</v>
      </c>
      <c r="AJ160" s="25">
        <v>0</v>
      </c>
      <c r="AK160" s="25">
        <v>0</v>
      </c>
      <c r="AL160" s="25">
        <v>8616815</v>
      </c>
      <c r="AM160" s="25">
        <v>8616815</v>
      </c>
      <c r="AN160" s="25" t="s">
        <v>979</v>
      </c>
      <c r="AO160" s="25" t="s">
        <v>62</v>
      </c>
      <c r="AP160" s="25" t="s">
        <v>55</v>
      </c>
      <c r="AQ160" s="25" t="s">
        <v>143</v>
      </c>
      <c r="AR160" s="25" t="s">
        <v>64</v>
      </c>
      <c r="AS160" s="25" t="s">
        <v>65</v>
      </c>
      <c r="AT160" s="25">
        <v>1.1222085063404781</v>
      </c>
      <c r="AU160" s="25">
        <v>8616815</v>
      </c>
      <c r="AV160" s="25">
        <v>8616815</v>
      </c>
      <c r="AW160" s="25">
        <v>1641277</v>
      </c>
      <c r="AX160" s="25">
        <v>5001533</v>
      </c>
      <c r="AY160" s="25">
        <v>1974005</v>
      </c>
      <c r="AZ160" s="25">
        <v>8616815</v>
      </c>
      <c r="BA160" s="25">
        <v>0</v>
      </c>
      <c r="BB160" s="25">
        <v>8616815</v>
      </c>
      <c r="BC160" s="25">
        <v>0</v>
      </c>
      <c r="BD160" s="25">
        <v>0</v>
      </c>
      <c r="BE160" s="25" t="s">
        <v>218</v>
      </c>
      <c r="BF160" s="25" t="s">
        <v>213</v>
      </c>
      <c r="BG160" s="26" t="s">
        <v>55</v>
      </c>
      <c r="BH160" s="26" t="s">
        <v>55</v>
      </c>
      <c r="BI160" s="26" t="s">
        <v>55</v>
      </c>
      <c r="BJ160" s="26" t="s">
        <v>55</v>
      </c>
      <c r="BK160" s="26">
        <v>43614</v>
      </c>
      <c r="BL160" s="26" t="s">
        <v>55</v>
      </c>
      <c r="BM160" s="26" t="s">
        <v>55</v>
      </c>
      <c r="BN160" s="26" t="s">
        <v>55</v>
      </c>
      <c r="BO160" s="26" t="s">
        <v>55</v>
      </c>
      <c r="BP160" s="26">
        <v>43647</v>
      </c>
      <c r="BQ160" s="27">
        <v>43220</v>
      </c>
      <c r="BR160" s="28">
        <f t="shared" si="2"/>
        <v>14.233333333333333</v>
      </c>
      <c r="BS160" s="21" t="s">
        <v>1586</v>
      </c>
      <c r="BT160" s="25" t="str">
        <f>INDEX(Countries[Country Name],MATCH(FR_tracker_table[[#This Row],[Country ID]],Countries[Country ID],0))</f>
        <v>Mauritania</v>
      </c>
      <c r="BU160" s="25" t="str">
        <f>INDEX(Countries[Global Fund Region],MATCH(FR_tracker_table[[#This Row],[Country ID]],Countries[Country ID],0))</f>
        <v>MENA</v>
      </c>
      <c r="BV160" s="25" t="str">
        <f>INDEX(Countries[Portfolio Categorisation],MATCH(FR_tracker_table[[#This Row],[Country ID]],Countries[Country ID],0))</f>
        <v>Focused</v>
      </c>
      <c r="BW16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61" spans="1:75" ht="15" customHeight="1" x14ac:dyDescent="0.25">
      <c r="A161" s="25" t="s">
        <v>1522</v>
      </c>
      <c r="B161" s="25" t="s">
        <v>981</v>
      </c>
      <c r="C161" s="25" t="s">
        <v>55</v>
      </c>
      <c r="D161" s="25" t="s">
        <v>55</v>
      </c>
      <c r="E161" s="25" t="s">
        <v>55</v>
      </c>
      <c r="F161" s="25" t="s">
        <v>982</v>
      </c>
      <c r="G161" s="25" t="s">
        <v>67</v>
      </c>
      <c r="H161" s="25" t="s">
        <v>67</v>
      </c>
      <c r="I161" s="25" t="s">
        <v>68</v>
      </c>
      <c r="J161" s="25" t="s">
        <v>385</v>
      </c>
      <c r="K161" s="25" t="s">
        <v>58</v>
      </c>
      <c r="L161" s="25" t="s">
        <v>427</v>
      </c>
      <c r="M161" s="25" t="s">
        <v>452</v>
      </c>
      <c r="N161" s="25" t="s">
        <v>453</v>
      </c>
      <c r="O161" s="25" t="s">
        <v>109</v>
      </c>
      <c r="P161" s="27">
        <v>43318</v>
      </c>
      <c r="Q161" s="25">
        <v>867932.17116848938</v>
      </c>
      <c r="R161" s="25">
        <v>569084.18529465538</v>
      </c>
      <c r="S161" s="25">
        <v>535368.64353979053</v>
      </c>
      <c r="T161" s="25">
        <v>1972385</v>
      </c>
      <c r="U161" s="25">
        <v>0</v>
      </c>
      <c r="V161" s="25" t="s">
        <v>55</v>
      </c>
      <c r="W161" s="25" t="s">
        <v>55</v>
      </c>
      <c r="X161" s="25" t="s">
        <v>55</v>
      </c>
      <c r="Y161" s="25" t="s">
        <v>55</v>
      </c>
      <c r="Z161" s="25" t="s">
        <v>55</v>
      </c>
      <c r="AA161" s="25" t="s">
        <v>401</v>
      </c>
      <c r="AB161" s="25" t="s">
        <v>55</v>
      </c>
      <c r="AC161" s="25" t="s">
        <v>55</v>
      </c>
      <c r="AD161" s="25" t="s">
        <v>55</v>
      </c>
      <c r="AE161" s="25" t="s">
        <v>401</v>
      </c>
      <c r="AF161" s="25" t="s">
        <v>55</v>
      </c>
      <c r="AG161" s="25" t="s">
        <v>55</v>
      </c>
      <c r="AH161" s="25" t="s">
        <v>60</v>
      </c>
      <c r="AI161" s="25">
        <v>1972385</v>
      </c>
      <c r="AJ161" s="25">
        <v>0</v>
      </c>
      <c r="AK161" s="25">
        <v>0</v>
      </c>
      <c r="AL161" s="25">
        <v>1972385</v>
      </c>
      <c r="AM161" s="25">
        <v>1972385</v>
      </c>
      <c r="AN161" s="25" t="s">
        <v>981</v>
      </c>
      <c r="AO161" s="25" t="s">
        <v>62</v>
      </c>
      <c r="AP161" s="25" t="s">
        <v>55</v>
      </c>
      <c r="AQ161" s="25" t="s">
        <v>143</v>
      </c>
      <c r="AR161" s="25" t="s">
        <v>64</v>
      </c>
      <c r="AS161" s="25" t="s">
        <v>65</v>
      </c>
      <c r="AT161" s="25">
        <v>1.1222085063404781</v>
      </c>
      <c r="AU161" s="25">
        <v>1972385</v>
      </c>
      <c r="AV161" s="25">
        <v>1972385</v>
      </c>
      <c r="AW161" s="25">
        <v>867932.17116848938</v>
      </c>
      <c r="AX161" s="25">
        <v>569084.18529465538</v>
      </c>
      <c r="AY161" s="25">
        <v>535368.64353979053</v>
      </c>
      <c r="AZ161" s="25">
        <v>1972385</v>
      </c>
      <c r="BA161" s="25">
        <v>0</v>
      </c>
      <c r="BB161" s="25">
        <v>1972385</v>
      </c>
      <c r="BC161" s="25">
        <v>0</v>
      </c>
      <c r="BD161" s="25">
        <v>0</v>
      </c>
      <c r="BE161" s="25" t="s">
        <v>218</v>
      </c>
      <c r="BF161" s="25" t="s">
        <v>213</v>
      </c>
      <c r="BG161" s="26" t="s">
        <v>55</v>
      </c>
      <c r="BH161" s="26" t="s">
        <v>55</v>
      </c>
      <c r="BI161" s="26" t="s">
        <v>55</v>
      </c>
      <c r="BJ161" s="26" t="s">
        <v>55</v>
      </c>
      <c r="BK161" s="26">
        <v>43614</v>
      </c>
      <c r="BL161" s="26" t="s">
        <v>55</v>
      </c>
      <c r="BM161" s="26" t="s">
        <v>55</v>
      </c>
      <c r="BN161" s="26" t="s">
        <v>55</v>
      </c>
      <c r="BO161" s="26" t="s">
        <v>55</v>
      </c>
      <c r="BP161" s="26">
        <v>43647</v>
      </c>
      <c r="BQ161" s="27">
        <v>43318</v>
      </c>
      <c r="BR161" s="28">
        <f t="shared" si="2"/>
        <v>10.966666666666667</v>
      </c>
      <c r="BS161" s="21" t="s">
        <v>1587</v>
      </c>
      <c r="BT161" s="25" t="str">
        <f>INDEX(Countries[Country Name],MATCH(FR_tracker_table[[#This Row],[Country ID]],Countries[Country ID],0))</f>
        <v>Mauritania</v>
      </c>
      <c r="BU161" s="25" t="str">
        <f>INDEX(Countries[Global Fund Region],MATCH(FR_tracker_table[[#This Row],[Country ID]],Countries[Country ID],0))</f>
        <v>MENA</v>
      </c>
      <c r="BV161" s="25" t="str">
        <f>INDEX(Countries[Portfolio Categorisation],MATCH(FR_tracker_table[[#This Row],[Country ID]],Countries[Country ID],0))</f>
        <v>Focused</v>
      </c>
      <c r="BW16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62" spans="1:75" ht="15" customHeight="1" x14ac:dyDescent="0.25">
      <c r="A162" s="25" t="s">
        <v>983</v>
      </c>
      <c r="B162" s="25" t="s">
        <v>984</v>
      </c>
      <c r="C162" s="25" t="s">
        <v>55</v>
      </c>
      <c r="D162" s="25" t="s">
        <v>55</v>
      </c>
      <c r="E162" s="25" t="s">
        <v>55</v>
      </c>
      <c r="F162" s="25" t="s">
        <v>985</v>
      </c>
      <c r="G162" s="25" t="s">
        <v>56</v>
      </c>
      <c r="H162" s="25" t="s">
        <v>56</v>
      </c>
      <c r="I162" s="25" t="s">
        <v>76</v>
      </c>
      <c r="J162" s="25" t="s">
        <v>385</v>
      </c>
      <c r="K162" s="25" t="s">
        <v>58</v>
      </c>
      <c r="L162" s="25" t="s">
        <v>386</v>
      </c>
      <c r="M162" s="25" t="s">
        <v>633</v>
      </c>
      <c r="N162" s="25" t="s">
        <v>388</v>
      </c>
      <c r="O162" s="25" t="s">
        <v>59</v>
      </c>
      <c r="P162" s="27">
        <v>42810</v>
      </c>
      <c r="Q162" s="25">
        <v>814400</v>
      </c>
      <c r="R162" s="25">
        <v>831400</v>
      </c>
      <c r="S162" s="25">
        <v>842025</v>
      </c>
      <c r="T162" s="25">
        <v>2487825</v>
      </c>
      <c r="U162" s="25">
        <v>0</v>
      </c>
      <c r="V162" s="25" t="s">
        <v>986</v>
      </c>
      <c r="W162" s="25" t="s">
        <v>987</v>
      </c>
      <c r="X162" s="25" t="s">
        <v>55</v>
      </c>
      <c r="Y162" s="25" t="s">
        <v>55</v>
      </c>
      <c r="Z162" s="25" t="s">
        <v>55</v>
      </c>
      <c r="AA162" s="25" t="s">
        <v>422</v>
      </c>
      <c r="AB162" s="25" t="s">
        <v>391</v>
      </c>
      <c r="AC162" s="25" t="s">
        <v>391</v>
      </c>
      <c r="AD162" s="25" t="s">
        <v>391</v>
      </c>
      <c r="AE162" s="25" t="s">
        <v>395</v>
      </c>
      <c r="AF162" s="25" t="s">
        <v>410</v>
      </c>
      <c r="AG162" s="25" t="s">
        <v>391</v>
      </c>
      <c r="AH162" s="25" t="s">
        <v>60</v>
      </c>
      <c r="AI162" s="25">
        <v>2487825</v>
      </c>
      <c r="AJ162" s="25">
        <v>0</v>
      </c>
      <c r="AK162" s="25">
        <v>0</v>
      </c>
      <c r="AL162" s="25">
        <v>2487917</v>
      </c>
      <c r="AM162" s="25">
        <v>2487917</v>
      </c>
      <c r="AN162" s="25" t="s">
        <v>984</v>
      </c>
      <c r="AO162" s="25" t="s">
        <v>62</v>
      </c>
      <c r="AP162" s="25" t="s">
        <v>55</v>
      </c>
      <c r="AQ162" s="25" t="s">
        <v>144</v>
      </c>
      <c r="AR162" s="25" t="s">
        <v>64</v>
      </c>
      <c r="AS162" s="25" t="s">
        <v>65</v>
      </c>
      <c r="AT162" s="25">
        <v>1.1222085063404781</v>
      </c>
      <c r="AU162" s="25">
        <v>2487917</v>
      </c>
      <c r="AV162" s="25">
        <v>2487917</v>
      </c>
      <c r="AW162" s="25">
        <v>814400</v>
      </c>
      <c r="AX162" s="25">
        <v>831400</v>
      </c>
      <c r="AY162" s="25">
        <v>842025</v>
      </c>
      <c r="AZ162" s="25">
        <v>2487825</v>
      </c>
      <c r="BA162" s="25">
        <v>0</v>
      </c>
      <c r="BB162" s="25">
        <v>2487825</v>
      </c>
      <c r="BC162" s="25">
        <v>0</v>
      </c>
      <c r="BD162" s="25">
        <v>0</v>
      </c>
      <c r="BE162" s="25" t="s">
        <v>221</v>
      </c>
      <c r="BF162" s="25" t="s">
        <v>213</v>
      </c>
      <c r="BG162" s="26">
        <v>42991</v>
      </c>
      <c r="BH162" s="26" t="s">
        <v>55</v>
      </c>
      <c r="BI162" s="26" t="s">
        <v>55</v>
      </c>
      <c r="BJ162" s="26" t="s">
        <v>55</v>
      </c>
      <c r="BK162" s="26">
        <v>42991</v>
      </c>
      <c r="BL162" s="26">
        <v>43021</v>
      </c>
      <c r="BM162" s="26" t="s">
        <v>55</v>
      </c>
      <c r="BN162" s="26" t="s">
        <v>55</v>
      </c>
      <c r="BO162" s="26" t="s">
        <v>55</v>
      </c>
      <c r="BP162" s="26">
        <v>43021</v>
      </c>
      <c r="BQ162" s="27">
        <v>42814</v>
      </c>
      <c r="BR162" s="28">
        <f t="shared" si="2"/>
        <v>6.9</v>
      </c>
      <c r="BS162" s="21" t="s">
        <v>1582</v>
      </c>
      <c r="BT162" s="25" t="str">
        <f>INDEX(Countries[Country Name],MATCH(FR_tracker_table[[#This Row],[Country ID]],Countries[Country ID],0))</f>
        <v>Mauritius</v>
      </c>
      <c r="BU162" s="25" t="str">
        <f>INDEX(Countries[Global Fund Region],MATCH(FR_tracker_table[[#This Row],[Country ID]],Countries[Country ID],0))</f>
        <v>SEA</v>
      </c>
      <c r="BV162" s="25" t="str">
        <f>INDEX(Countries[Portfolio Categorisation],MATCH(FR_tracker_table[[#This Row],[Country ID]],Countries[Country ID],0))</f>
        <v>Focused</v>
      </c>
      <c r="BW16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63" spans="1:75" ht="15" customHeight="1" x14ac:dyDescent="0.25">
      <c r="A163" s="25" t="s">
        <v>988</v>
      </c>
      <c r="B163" s="25" t="s">
        <v>989</v>
      </c>
      <c r="C163" s="25" t="s">
        <v>990</v>
      </c>
      <c r="D163" s="25" t="s">
        <v>55</v>
      </c>
      <c r="E163" s="25" t="s">
        <v>55</v>
      </c>
      <c r="F163" s="25" t="s">
        <v>991</v>
      </c>
      <c r="G163" s="25" t="s">
        <v>407</v>
      </c>
      <c r="H163" s="25" t="s">
        <v>75</v>
      </c>
      <c r="I163" s="25" t="s">
        <v>76</v>
      </c>
      <c r="J163" s="25" t="s">
        <v>385</v>
      </c>
      <c r="K163" s="25" t="s">
        <v>58</v>
      </c>
      <c r="L163" s="25" t="s">
        <v>386</v>
      </c>
      <c r="M163" s="25" t="s">
        <v>408</v>
      </c>
      <c r="N163" s="25" t="s">
        <v>388</v>
      </c>
      <c r="O163" s="25" t="s">
        <v>59</v>
      </c>
      <c r="P163" s="27">
        <v>42814</v>
      </c>
      <c r="Q163" s="25">
        <v>107918572</v>
      </c>
      <c r="R163" s="25">
        <v>136121914</v>
      </c>
      <c r="S163" s="25">
        <v>140711206</v>
      </c>
      <c r="T163" s="25">
        <v>384751692</v>
      </c>
      <c r="U163" s="25">
        <v>0</v>
      </c>
      <c r="V163" s="25" t="s">
        <v>992</v>
      </c>
      <c r="W163" s="25" t="s">
        <v>993</v>
      </c>
      <c r="X163" s="25" t="s">
        <v>55</v>
      </c>
      <c r="Y163" s="25" t="s">
        <v>55</v>
      </c>
      <c r="Z163" s="25" t="s">
        <v>55</v>
      </c>
      <c r="AA163" s="25" t="s">
        <v>401</v>
      </c>
      <c r="AB163" s="25" t="s">
        <v>391</v>
      </c>
      <c r="AC163" s="25" t="s">
        <v>391</v>
      </c>
      <c r="AD163" s="25" t="s">
        <v>391</v>
      </c>
      <c r="AE163" s="25" t="s">
        <v>402</v>
      </c>
      <c r="AF163" s="25" t="s">
        <v>391</v>
      </c>
      <c r="AG163" s="25" t="s">
        <v>391</v>
      </c>
      <c r="AH163" s="25" t="s">
        <v>60</v>
      </c>
      <c r="AI163" s="25">
        <v>384751692</v>
      </c>
      <c r="AJ163" s="25">
        <v>0</v>
      </c>
      <c r="AK163" s="25">
        <v>4613003.2</v>
      </c>
      <c r="AL163" s="25">
        <v>379804766</v>
      </c>
      <c r="AM163" s="25">
        <v>384751692</v>
      </c>
      <c r="AN163" s="25" t="s">
        <v>994</v>
      </c>
      <c r="AO163" s="25" t="s">
        <v>62</v>
      </c>
      <c r="AP163" s="25" t="s">
        <v>55</v>
      </c>
      <c r="AQ163" s="25" t="s">
        <v>140</v>
      </c>
      <c r="AR163" s="25" t="s">
        <v>64</v>
      </c>
      <c r="AS163" s="25" t="s">
        <v>65</v>
      </c>
      <c r="AT163" s="25">
        <v>1.1222085063404781</v>
      </c>
      <c r="AU163" s="25">
        <v>379804766</v>
      </c>
      <c r="AV163" s="25">
        <v>384751692</v>
      </c>
      <c r="AW163" s="25">
        <v>107918572</v>
      </c>
      <c r="AX163" s="25">
        <v>136121914</v>
      </c>
      <c r="AY163" s="25">
        <v>140711206</v>
      </c>
      <c r="AZ163" s="25">
        <v>384751692</v>
      </c>
      <c r="BA163" s="25">
        <v>0</v>
      </c>
      <c r="BB163" s="25">
        <v>384751692</v>
      </c>
      <c r="BC163" s="25">
        <v>0</v>
      </c>
      <c r="BD163" s="25">
        <v>4613003.2</v>
      </c>
      <c r="BE163" s="25" t="s">
        <v>221</v>
      </c>
      <c r="BF163" s="25" t="s">
        <v>228</v>
      </c>
      <c r="BG163" s="26">
        <v>42991</v>
      </c>
      <c r="BH163" s="26" t="s">
        <v>55</v>
      </c>
      <c r="BI163" s="26" t="s">
        <v>55</v>
      </c>
      <c r="BJ163" s="26" t="s">
        <v>55</v>
      </c>
      <c r="BK163" s="26">
        <v>42991</v>
      </c>
      <c r="BL163" s="26">
        <v>43021</v>
      </c>
      <c r="BM163" s="26" t="s">
        <v>55</v>
      </c>
      <c r="BN163" s="26" t="s">
        <v>55</v>
      </c>
      <c r="BO163" s="26" t="s">
        <v>55</v>
      </c>
      <c r="BP163" s="26">
        <v>43021</v>
      </c>
      <c r="BQ163" s="27">
        <v>42814</v>
      </c>
      <c r="BR163" s="28">
        <f t="shared" si="2"/>
        <v>6.9</v>
      </c>
      <c r="BS163" s="21" t="s">
        <v>1582</v>
      </c>
      <c r="BT163" s="25" t="str">
        <f>INDEX(Countries[Country Name],MATCH(FR_tracker_table[[#This Row],[Country ID]],Countries[Country ID],0))</f>
        <v>Malawi</v>
      </c>
      <c r="BU163" s="25" t="str">
        <f>INDEX(Countries[Global Fund Region],MATCH(FR_tracker_table[[#This Row],[Country ID]],Countries[Country ID],0))</f>
        <v>SEA</v>
      </c>
      <c r="BV163" s="25" t="str">
        <f>INDEX(Countries[Portfolio Categorisation],MATCH(FR_tracker_table[[#This Row],[Country ID]],Countries[Country ID],0))</f>
        <v>High Impact</v>
      </c>
      <c r="BW16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64" spans="1:75" ht="15" customHeight="1" x14ac:dyDescent="0.25">
      <c r="A164" s="25" t="s">
        <v>995</v>
      </c>
      <c r="B164" s="25" t="s">
        <v>996</v>
      </c>
      <c r="C164" s="25" t="s">
        <v>55</v>
      </c>
      <c r="D164" s="25" t="s">
        <v>55</v>
      </c>
      <c r="E164" s="25" t="s">
        <v>55</v>
      </c>
      <c r="F164" s="25" t="s">
        <v>997</v>
      </c>
      <c r="G164" s="25" t="s">
        <v>70</v>
      </c>
      <c r="H164" s="25" t="s">
        <v>70</v>
      </c>
      <c r="I164" s="25" t="s">
        <v>83</v>
      </c>
      <c r="J164" s="25" t="s">
        <v>385</v>
      </c>
      <c r="K164" s="25" t="s">
        <v>435</v>
      </c>
      <c r="L164" s="25" t="s">
        <v>386</v>
      </c>
      <c r="M164" s="25" t="s">
        <v>408</v>
      </c>
      <c r="N164" s="25" t="s">
        <v>388</v>
      </c>
      <c r="O164" s="25" t="s">
        <v>59</v>
      </c>
      <c r="P164" s="27">
        <v>42814</v>
      </c>
      <c r="Q164" s="25">
        <v>43049389</v>
      </c>
      <c r="R164" s="25">
        <v>12397597</v>
      </c>
      <c r="S164" s="25">
        <v>10276462</v>
      </c>
      <c r="T164" s="25">
        <v>65723448</v>
      </c>
      <c r="U164" s="25">
        <v>0</v>
      </c>
      <c r="V164" s="25" t="s">
        <v>409</v>
      </c>
      <c r="W164" s="25" t="s">
        <v>998</v>
      </c>
      <c r="X164" s="25" t="s">
        <v>55</v>
      </c>
      <c r="Y164" s="25" t="s">
        <v>55</v>
      </c>
      <c r="Z164" s="25" t="s">
        <v>55</v>
      </c>
      <c r="AA164" s="25" t="s">
        <v>401</v>
      </c>
      <c r="AB164" s="25" t="s">
        <v>391</v>
      </c>
      <c r="AC164" s="25" t="s">
        <v>391</v>
      </c>
      <c r="AD164" s="25" t="s">
        <v>391</v>
      </c>
      <c r="AE164" s="25" t="s">
        <v>402</v>
      </c>
      <c r="AF164" s="25" t="s">
        <v>391</v>
      </c>
      <c r="AG164" s="25" t="s">
        <v>391</v>
      </c>
      <c r="AH164" s="25" t="s">
        <v>552</v>
      </c>
      <c r="AI164" s="25">
        <v>0</v>
      </c>
      <c r="AJ164" s="25">
        <v>0</v>
      </c>
      <c r="AK164" s="25">
        <v>0</v>
      </c>
      <c r="AL164" s="25">
        <v>70670374</v>
      </c>
      <c r="AM164" s="25">
        <v>65723448</v>
      </c>
      <c r="AN164" s="25" t="s">
        <v>996</v>
      </c>
      <c r="AO164" s="25" t="s">
        <v>62</v>
      </c>
      <c r="AP164" s="25" t="s">
        <v>55</v>
      </c>
      <c r="AQ164" s="25" t="s">
        <v>140</v>
      </c>
      <c r="AR164" s="25" t="s">
        <v>64</v>
      </c>
      <c r="AS164" s="25" t="s">
        <v>65</v>
      </c>
      <c r="AT164" s="25">
        <v>1.1222085063404781</v>
      </c>
      <c r="AU164" s="25">
        <v>70670374</v>
      </c>
      <c r="AV164" s="25">
        <v>65723448</v>
      </c>
      <c r="AW164" s="25">
        <v>43049389</v>
      </c>
      <c r="AX164" s="25">
        <v>12397597</v>
      </c>
      <c r="AY164" s="25">
        <v>10276462</v>
      </c>
      <c r="AZ164" s="25">
        <v>65723448</v>
      </c>
      <c r="BA164" s="25">
        <v>0</v>
      </c>
      <c r="BB164" s="25">
        <v>0</v>
      </c>
      <c r="BC164" s="25">
        <v>0</v>
      </c>
      <c r="BD164" s="25">
        <v>0</v>
      </c>
      <c r="BE164" s="25" t="s">
        <v>221</v>
      </c>
      <c r="BF164" s="25" t="s">
        <v>228</v>
      </c>
      <c r="BG164" s="26" t="s">
        <v>55</v>
      </c>
      <c r="BH164" s="26" t="s">
        <v>55</v>
      </c>
      <c r="BI164" s="26" t="s">
        <v>55</v>
      </c>
      <c r="BJ164" s="26" t="s">
        <v>55</v>
      </c>
      <c r="BK164" s="26" t="s">
        <v>55</v>
      </c>
      <c r="BL164" s="26" t="s">
        <v>55</v>
      </c>
      <c r="BM164" s="26" t="s">
        <v>55</v>
      </c>
      <c r="BN164" s="26" t="s">
        <v>55</v>
      </c>
      <c r="BO164" s="26" t="s">
        <v>55</v>
      </c>
      <c r="BP164" s="26" t="s">
        <v>55</v>
      </c>
      <c r="BQ164" s="27">
        <v>42814</v>
      </c>
      <c r="BR164" s="28">
        <f t="shared" si="2"/>
        <v>0</v>
      </c>
      <c r="BS164" s="21" t="s">
        <v>1582</v>
      </c>
      <c r="BT164" s="25" t="str">
        <f>INDEX(Countries[Country Name],MATCH(FR_tracker_table[[#This Row],[Country ID]],Countries[Country ID],0))</f>
        <v>Malawi</v>
      </c>
      <c r="BU164" s="25" t="str">
        <f>INDEX(Countries[Global Fund Region],MATCH(FR_tracker_table[[#This Row],[Country ID]],Countries[Country ID],0))</f>
        <v>SEA</v>
      </c>
      <c r="BV164" s="25" t="str">
        <f>INDEX(Countries[Portfolio Categorisation],MATCH(FR_tracker_table[[#This Row],[Country ID]],Countries[Country ID],0))</f>
        <v>High Impact</v>
      </c>
      <c r="BW16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65" spans="1:75" ht="15" customHeight="1" x14ac:dyDescent="0.25">
      <c r="A165" s="25" t="s">
        <v>999</v>
      </c>
      <c r="B165" s="25" t="s">
        <v>996</v>
      </c>
      <c r="C165" s="25" t="s">
        <v>55</v>
      </c>
      <c r="D165" s="25" t="s">
        <v>55</v>
      </c>
      <c r="E165" s="25" t="s">
        <v>55</v>
      </c>
      <c r="F165" s="25" t="s">
        <v>1000</v>
      </c>
      <c r="G165" s="25" t="s">
        <v>70</v>
      </c>
      <c r="H165" s="25" t="s">
        <v>70</v>
      </c>
      <c r="I165" s="25" t="s">
        <v>83</v>
      </c>
      <c r="J165" s="25" t="s">
        <v>441</v>
      </c>
      <c r="K165" s="25" t="s">
        <v>58</v>
      </c>
      <c r="L165" s="25" t="s">
        <v>427</v>
      </c>
      <c r="M165" s="25" t="s">
        <v>452</v>
      </c>
      <c r="N165" s="25" t="s">
        <v>388</v>
      </c>
      <c r="O165" s="25" t="s">
        <v>69</v>
      </c>
      <c r="P165" s="27">
        <v>42895</v>
      </c>
      <c r="Q165" s="25">
        <v>49606225</v>
      </c>
      <c r="R165" s="25">
        <v>8973351</v>
      </c>
      <c r="S165" s="25">
        <v>7143873</v>
      </c>
      <c r="T165" s="25">
        <v>65723448</v>
      </c>
      <c r="U165" s="25">
        <v>0</v>
      </c>
      <c r="V165" s="25" t="s">
        <v>409</v>
      </c>
      <c r="W165" s="25" t="s">
        <v>998</v>
      </c>
      <c r="X165" s="25" t="s">
        <v>55</v>
      </c>
      <c r="Y165" s="25" t="s">
        <v>55</v>
      </c>
      <c r="Z165" s="25" t="s">
        <v>55</v>
      </c>
      <c r="AA165" s="25" t="s">
        <v>401</v>
      </c>
      <c r="AB165" s="25" t="s">
        <v>55</v>
      </c>
      <c r="AC165" s="25" t="s">
        <v>55</v>
      </c>
      <c r="AD165" s="25" t="s">
        <v>55</v>
      </c>
      <c r="AE165" s="25" t="s">
        <v>402</v>
      </c>
      <c r="AF165" s="25" t="s">
        <v>55</v>
      </c>
      <c r="AG165" s="25" t="s">
        <v>55</v>
      </c>
      <c r="AH165" s="25" t="s">
        <v>60</v>
      </c>
      <c r="AI165" s="25">
        <v>65723448</v>
      </c>
      <c r="AJ165" s="25">
        <v>0</v>
      </c>
      <c r="AK165" s="25">
        <v>5906812</v>
      </c>
      <c r="AL165" s="25">
        <v>70670374</v>
      </c>
      <c r="AM165" s="25">
        <v>65723448</v>
      </c>
      <c r="AN165" s="25" t="s">
        <v>996</v>
      </c>
      <c r="AO165" s="25" t="s">
        <v>62</v>
      </c>
      <c r="AP165" s="25" t="s">
        <v>55</v>
      </c>
      <c r="AQ165" s="25" t="s">
        <v>140</v>
      </c>
      <c r="AR165" s="25" t="s">
        <v>64</v>
      </c>
      <c r="AS165" s="25" t="s">
        <v>65</v>
      </c>
      <c r="AT165" s="25">
        <v>1.1222085063404781</v>
      </c>
      <c r="AU165" s="25">
        <v>70670374</v>
      </c>
      <c r="AV165" s="25">
        <v>65723448</v>
      </c>
      <c r="AW165" s="25">
        <v>49606225</v>
      </c>
      <c r="AX165" s="25">
        <v>8973351</v>
      </c>
      <c r="AY165" s="25">
        <v>7143873</v>
      </c>
      <c r="AZ165" s="25">
        <v>65723448</v>
      </c>
      <c r="BA165" s="25">
        <v>0</v>
      </c>
      <c r="BB165" s="25">
        <v>65723448</v>
      </c>
      <c r="BC165" s="25">
        <v>0</v>
      </c>
      <c r="BD165" s="25">
        <v>5906812</v>
      </c>
      <c r="BE165" s="25" t="s">
        <v>221</v>
      </c>
      <c r="BF165" s="25" t="s">
        <v>228</v>
      </c>
      <c r="BG165" s="26">
        <v>42991</v>
      </c>
      <c r="BH165" s="26" t="s">
        <v>55</v>
      </c>
      <c r="BI165" s="26" t="s">
        <v>55</v>
      </c>
      <c r="BJ165" s="26" t="s">
        <v>55</v>
      </c>
      <c r="BK165" s="26">
        <v>42991</v>
      </c>
      <c r="BL165" s="26">
        <v>43021</v>
      </c>
      <c r="BM165" s="26" t="s">
        <v>55</v>
      </c>
      <c r="BN165" s="26" t="s">
        <v>55</v>
      </c>
      <c r="BO165" s="26" t="s">
        <v>55</v>
      </c>
      <c r="BP165" s="26">
        <v>43021</v>
      </c>
      <c r="BQ165" s="27">
        <v>42878</v>
      </c>
      <c r="BR165" s="28">
        <f t="shared" si="2"/>
        <v>4.7666666666666666</v>
      </c>
      <c r="BS165" s="21" t="s">
        <v>1583</v>
      </c>
      <c r="BT165" s="25" t="str">
        <f>INDEX(Countries[Country Name],MATCH(FR_tracker_table[[#This Row],[Country ID]],Countries[Country ID],0))</f>
        <v>Malawi</v>
      </c>
      <c r="BU165" s="25" t="str">
        <f>INDEX(Countries[Global Fund Region],MATCH(FR_tracker_table[[#This Row],[Country ID]],Countries[Country ID],0))</f>
        <v>SEA</v>
      </c>
      <c r="BV165" s="25" t="str">
        <f>INDEX(Countries[Portfolio Categorisation],MATCH(FR_tracker_table[[#This Row],[Country ID]],Countries[Country ID],0))</f>
        <v>High Impact</v>
      </c>
      <c r="BW16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66" spans="1:75" ht="15" customHeight="1" x14ac:dyDescent="0.25">
      <c r="A166" s="25" t="s">
        <v>1001</v>
      </c>
      <c r="B166" s="25" t="s">
        <v>1002</v>
      </c>
      <c r="C166" s="25" t="s">
        <v>1003</v>
      </c>
      <c r="D166" s="25" t="s">
        <v>55</v>
      </c>
      <c r="E166" s="25" t="s">
        <v>55</v>
      </c>
      <c r="F166" s="25" t="s">
        <v>1004</v>
      </c>
      <c r="G166" s="25" t="s">
        <v>407</v>
      </c>
      <c r="H166" s="25" t="s">
        <v>75</v>
      </c>
      <c r="I166" s="25" t="s">
        <v>57</v>
      </c>
      <c r="J166" s="25" t="s">
        <v>385</v>
      </c>
      <c r="K166" s="25" t="s">
        <v>58</v>
      </c>
      <c r="L166" s="25" t="s">
        <v>386</v>
      </c>
      <c r="M166" s="25" t="s">
        <v>387</v>
      </c>
      <c r="N166" s="25" t="s">
        <v>388</v>
      </c>
      <c r="O166" s="25" t="s">
        <v>59</v>
      </c>
      <c r="P166" s="27">
        <v>42814</v>
      </c>
      <c r="Q166" s="25">
        <v>0</v>
      </c>
      <c r="R166" s="25">
        <v>0</v>
      </c>
      <c r="S166" s="25">
        <v>0</v>
      </c>
      <c r="T166" s="25">
        <v>11368713</v>
      </c>
      <c r="U166" s="25">
        <v>0</v>
      </c>
      <c r="V166" s="25" t="s">
        <v>389</v>
      </c>
      <c r="W166" s="25" t="s">
        <v>55</v>
      </c>
      <c r="X166" s="25" t="s">
        <v>55</v>
      </c>
      <c r="Y166" s="25" t="s">
        <v>55</v>
      </c>
      <c r="Z166" s="25" t="s">
        <v>55</v>
      </c>
      <c r="AA166" s="25" t="s">
        <v>390</v>
      </c>
      <c r="AB166" s="25" t="s">
        <v>55</v>
      </c>
      <c r="AC166" s="25" t="s">
        <v>55</v>
      </c>
      <c r="AD166" s="25" t="s">
        <v>391</v>
      </c>
      <c r="AE166" s="25" t="s">
        <v>395</v>
      </c>
      <c r="AF166" s="25" t="s">
        <v>391</v>
      </c>
      <c r="AG166" s="25" t="s">
        <v>391</v>
      </c>
      <c r="AH166" s="25" t="s">
        <v>60</v>
      </c>
      <c r="AI166" s="25">
        <v>11368713</v>
      </c>
      <c r="AJ166" s="25">
        <v>0</v>
      </c>
      <c r="AK166" s="25">
        <v>0</v>
      </c>
      <c r="AL166" s="25">
        <v>11368713</v>
      </c>
      <c r="AM166" s="25">
        <v>11368713</v>
      </c>
      <c r="AN166" s="25" t="s">
        <v>1005</v>
      </c>
      <c r="AO166" s="25" t="s">
        <v>62</v>
      </c>
      <c r="AP166" s="25" t="s">
        <v>55</v>
      </c>
      <c r="AQ166" s="25" t="s">
        <v>153</v>
      </c>
      <c r="AR166" s="25" t="s">
        <v>64</v>
      </c>
      <c r="AS166" s="25" t="s">
        <v>65</v>
      </c>
      <c r="AT166" s="25">
        <v>1.1222085063404781</v>
      </c>
      <c r="AU166" s="25">
        <v>11368713</v>
      </c>
      <c r="AV166" s="25">
        <v>11368713</v>
      </c>
      <c r="AW166" s="25">
        <v>0</v>
      </c>
      <c r="AX166" s="25">
        <v>0</v>
      </c>
      <c r="AY166" s="25">
        <v>0</v>
      </c>
      <c r="AZ166" s="25">
        <v>11368713</v>
      </c>
      <c r="BA166" s="25">
        <v>0</v>
      </c>
      <c r="BB166" s="25">
        <v>11368713</v>
      </c>
      <c r="BC166" s="25">
        <v>0</v>
      </c>
      <c r="BD166" s="25">
        <v>0</v>
      </c>
      <c r="BE166" s="25" t="s">
        <v>207</v>
      </c>
      <c r="BF166" s="25" t="s">
        <v>213</v>
      </c>
      <c r="BG166" s="26">
        <v>43046</v>
      </c>
      <c r="BH166" s="26" t="s">
        <v>55</v>
      </c>
      <c r="BI166" s="26" t="s">
        <v>55</v>
      </c>
      <c r="BJ166" s="26" t="s">
        <v>55</v>
      </c>
      <c r="BK166" s="26">
        <v>43046</v>
      </c>
      <c r="BL166" s="26">
        <v>43070</v>
      </c>
      <c r="BM166" s="26" t="s">
        <v>55</v>
      </c>
      <c r="BN166" s="26" t="s">
        <v>55</v>
      </c>
      <c r="BO166" s="26" t="s">
        <v>55</v>
      </c>
      <c r="BP166" s="26">
        <v>43070</v>
      </c>
      <c r="BQ166" s="27">
        <v>42814</v>
      </c>
      <c r="BR166" s="28">
        <f t="shared" si="2"/>
        <v>8.5333333333333332</v>
      </c>
      <c r="BS166" s="21" t="s">
        <v>1582</v>
      </c>
      <c r="BT166" s="25" t="str">
        <f>INDEX(Countries[Country Name],MATCH(FR_tracker_table[[#This Row],[Country ID]],Countries[Country ID],0))</f>
        <v>Multicountry Western Pacific</v>
      </c>
      <c r="BU166" s="25" t="str">
        <f>INDEX(Countries[Global Fund Region],MATCH(FR_tracker_table[[#This Row],[Country ID]],Countries[Country ID],0))</f>
        <v>SE Asia</v>
      </c>
      <c r="BV166" s="25" t="str">
        <f>INDEX(Countries[Portfolio Categorisation],MATCH(FR_tracker_table[[#This Row],[Country ID]],Countries[Country ID],0))</f>
        <v>Focused</v>
      </c>
      <c r="BW16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67" spans="1:75" ht="15" customHeight="1" x14ac:dyDescent="0.25">
      <c r="A167" s="25" t="s">
        <v>1006</v>
      </c>
      <c r="B167" s="25" t="s">
        <v>1007</v>
      </c>
      <c r="C167" s="25" t="s">
        <v>55</v>
      </c>
      <c r="D167" s="25" t="s">
        <v>55</v>
      </c>
      <c r="E167" s="25" t="s">
        <v>55</v>
      </c>
      <c r="F167" s="25" t="s">
        <v>1008</v>
      </c>
      <c r="G167" s="25" t="s">
        <v>70</v>
      </c>
      <c r="H167" s="25" t="s">
        <v>70</v>
      </c>
      <c r="I167" s="25" t="s">
        <v>57</v>
      </c>
      <c r="J167" s="25" t="s">
        <v>385</v>
      </c>
      <c r="K167" s="25" t="s">
        <v>58</v>
      </c>
      <c r="L167" s="25" t="s">
        <v>386</v>
      </c>
      <c r="M167" s="25" t="s">
        <v>387</v>
      </c>
      <c r="N167" s="25" t="s">
        <v>388</v>
      </c>
      <c r="O167" s="25" t="s">
        <v>59</v>
      </c>
      <c r="P167" s="27">
        <v>42815</v>
      </c>
      <c r="Q167" s="25">
        <v>0</v>
      </c>
      <c r="R167" s="25">
        <v>0</v>
      </c>
      <c r="S167" s="25">
        <v>0</v>
      </c>
      <c r="T167" s="25">
        <v>1572033</v>
      </c>
      <c r="U167" s="25">
        <v>0</v>
      </c>
      <c r="V167" s="25" t="s">
        <v>389</v>
      </c>
      <c r="W167" s="25" t="s">
        <v>55</v>
      </c>
      <c r="X167" s="25" t="s">
        <v>55</v>
      </c>
      <c r="Y167" s="25" t="s">
        <v>55</v>
      </c>
      <c r="Z167" s="25" t="s">
        <v>55</v>
      </c>
      <c r="AA167" s="25" t="s">
        <v>390</v>
      </c>
      <c r="AB167" s="25" t="s">
        <v>55</v>
      </c>
      <c r="AC167" s="25" t="s">
        <v>55</v>
      </c>
      <c r="AD167" s="25" t="s">
        <v>391</v>
      </c>
      <c r="AE167" s="25" t="s">
        <v>395</v>
      </c>
      <c r="AF167" s="25" t="s">
        <v>391</v>
      </c>
      <c r="AG167" s="25" t="s">
        <v>391</v>
      </c>
      <c r="AH167" s="25" t="s">
        <v>60</v>
      </c>
      <c r="AI167" s="25">
        <v>1572033</v>
      </c>
      <c r="AJ167" s="25">
        <v>0</v>
      </c>
      <c r="AK167" s="25">
        <v>0</v>
      </c>
      <c r="AL167" s="25">
        <v>1572033</v>
      </c>
      <c r="AM167" s="25">
        <v>1572033</v>
      </c>
      <c r="AN167" s="25" t="s">
        <v>1007</v>
      </c>
      <c r="AO167" s="25" t="s">
        <v>62</v>
      </c>
      <c r="AP167" s="25" t="s">
        <v>55</v>
      </c>
      <c r="AQ167" s="25" t="s">
        <v>153</v>
      </c>
      <c r="AR167" s="25" t="s">
        <v>64</v>
      </c>
      <c r="AS167" s="25" t="s">
        <v>65</v>
      </c>
      <c r="AT167" s="25">
        <v>1.1222085063404781</v>
      </c>
      <c r="AU167" s="25">
        <v>1572033</v>
      </c>
      <c r="AV167" s="25">
        <v>1572033</v>
      </c>
      <c r="AW167" s="25">
        <v>0</v>
      </c>
      <c r="AX167" s="25">
        <v>0</v>
      </c>
      <c r="AY167" s="25">
        <v>0</v>
      </c>
      <c r="AZ167" s="25">
        <v>1572033</v>
      </c>
      <c r="BA167" s="25">
        <v>0</v>
      </c>
      <c r="BB167" s="25">
        <v>1572033</v>
      </c>
      <c r="BC167" s="25">
        <v>0</v>
      </c>
      <c r="BD167" s="25">
        <v>0</v>
      </c>
      <c r="BE167" s="25" t="s">
        <v>207</v>
      </c>
      <c r="BF167" s="25" t="s">
        <v>213</v>
      </c>
      <c r="BG167" s="26">
        <v>43046</v>
      </c>
      <c r="BH167" s="26" t="s">
        <v>55</v>
      </c>
      <c r="BI167" s="26" t="s">
        <v>55</v>
      </c>
      <c r="BJ167" s="26" t="s">
        <v>55</v>
      </c>
      <c r="BK167" s="26">
        <v>43046</v>
      </c>
      <c r="BL167" s="26">
        <v>43070</v>
      </c>
      <c r="BM167" s="26" t="s">
        <v>55</v>
      </c>
      <c r="BN167" s="26" t="s">
        <v>55</v>
      </c>
      <c r="BO167" s="26" t="s">
        <v>55</v>
      </c>
      <c r="BP167" s="26">
        <v>43070</v>
      </c>
      <c r="BQ167" s="27">
        <v>42814</v>
      </c>
      <c r="BR167" s="28">
        <f t="shared" si="2"/>
        <v>8.5333333333333332</v>
      </c>
      <c r="BS167" s="21" t="s">
        <v>1582</v>
      </c>
      <c r="BT167" s="25" t="str">
        <f>INDEX(Countries[Country Name],MATCH(FR_tracker_table[[#This Row],[Country ID]],Countries[Country ID],0))</f>
        <v>Multicountry Western Pacific</v>
      </c>
      <c r="BU167" s="25" t="str">
        <f>INDEX(Countries[Global Fund Region],MATCH(FR_tracker_table[[#This Row],[Country ID]],Countries[Country ID],0))</f>
        <v>SE Asia</v>
      </c>
      <c r="BV167" s="25" t="str">
        <f>INDEX(Countries[Portfolio Categorisation],MATCH(FR_tracker_table[[#This Row],[Country ID]],Countries[Country ID],0))</f>
        <v>Focused</v>
      </c>
      <c r="BW16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68" spans="1:75" ht="15" customHeight="1" x14ac:dyDescent="0.25">
      <c r="A168" s="25" t="s">
        <v>1009</v>
      </c>
      <c r="B168" s="25" t="s">
        <v>1010</v>
      </c>
      <c r="C168" s="25" t="s">
        <v>55</v>
      </c>
      <c r="D168" s="25" t="s">
        <v>55</v>
      </c>
      <c r="E168" s="25" t="s">
        <v>55</v>
      </c>
      <c r="F168" s="25" t="s">
        <v>1011</v>
      </c>
      <c r="G168" s="25" t="s">
        <v>56</v>
      </c>
      <c r="H168" s="25" t="s">
        <v>56</v>
      </c>
      <c r="I168" s="25" t="s">
        <v>71</v>
      </c>
      <c r="J168" s="25" t="s">
        <v>385</v>
      </c>
      <c r="K168" s="25" t="s">
        <v>435</v>
      </c>
      <c r="L168" s="25" t="s">
        <v>386</v>
      </c>
      <c r="M168" s="25" t="s">
        <v>1504</v>
      </c>
      <c r="N168" s="25" t="s">
        <v>388</v>
      </c>
      <c r="O168" s="25" t="s">
        <v>109</v>
      </c>
      <c r="P168" s="27">
        <v>43318</v>
      </c>
      <c r="Q168" s="25">
        <v>1797948</v>
      </c>
      <c r="R168" s="25">
        <v>1290498</v>
      </c>
      <c r="S168" s="25">
        <v>943145</v>
      </c>
      <c r="T168" s="25">
        <v>4031592</v>
      </c>
      <c r="U168" s="25">
        <v>0</v>
      </c>
      <c r="V168" s="25" t="s">
        <v>1552</v>
      </c>
      <c r="W168" s="25" t="s">
        <v>55</v>
      </c>
      <c r="X168" s="25" t="s">
        <v>55</v>
      </c>
      <c r="Y168" s="25" t="s">
        <v>55</v>
      </c>
      <c r="Z168" s="25" t="s">
        <v>55</v>
      </c>
      <c r="AA168" s="25" t="s">
        <v>422</v>
      </c>
      <c r="AB168" s="25" t="s">
        <v>55</v>
      </c>
      <c r="AC168" s="25" t="s">
        <v>55</v>
      </c>
      <c r="AD168" s="25" t="s">
        <v>55</v>
      </c>
      <c r="AE168" s="25" t="s">
        <v>55</v>
      </c>
      <c r="AF168" s="25" t="s">
        <v>55</v>
      </c>
      <c r="AG168" s="25" t="s">
        <v>55</v>
      </c>
      <c r="AH168" s="25" t="s">
        <v>552</v>
      </c>
      <c r="AI168" s="25">
        <v>0</v>
      </c>
      <c r="AJ168" s="25">
        <v>0</v>
      </c>
      <c r="AK168" s="25">
        <v>0</v>
      </c>
      <c r="AL168" s="25">
        <v>4031592</v>
      </c>
      <c r="AM168" s="25">
        <v>4031592</v>
      </c>
      <c r="AN168" s="25" t="s">
        <v>1010</v>
      </c>
      <c r="AO168" s="25" t="s">
        <v>62</v>
      </c>
      <c r="AP168" s="25" t="s">
        <v>55</v>
      </c>
      <c r="AQ168" s="25" t="s">
        <v>141</v>
      </c>
      <c r="AR168" s="25" t="s">
        <v>64</v>
      </c>
      <c r="AS168" s="25" t="s">
        <v>65</v>
      </c>
      <c r="AT168" s="25">
        <v>1.1222085063404781</v>
      </c>
      <c r="AU168" s="25">
        <v>4031592</v>
      </c>
      <c r="AV168" s="25">
        <v>4031592</v>
      </c>
      <c r="AW168" s="25">
        <v>1797948</v>
      </c>
      <c r="AX168" s="25">
        <v>1290498</v>
      </c>
      <c r="AY168" s="25">
        <v>943145</v>
      </c>
      <c r="AZ168" s="25">
        <v>4031592</v>
      </c>
      <c r="BA168" s="25">
        <v>0</v>
      </c>
      <c r="BB168" s="25">
        <v>0</v>
      </c>
      <c r="BC168" s="25">
        <v>0</v>
      </c>
      <c r="BD168" s="25">
        <v>0</v>
      </c>
      <c r="BE168" s="25" t="s">
        <v>207</v>
      </c>
      <c r="BF168" s="25" t="s">
        <v>213</v>
      </c>
      <c r="BG168" s="26" t="s">
        <v>55</v>
      </c>
      <c r="BH168" s="26" t="s">
        <v>55</v>
      </c>
      <c r="BI168" s="26" t="s">
        <v>55</v>
      </c>
      <c r="BJ168" s="26" t="s">
        <v>55</v>
      </c>
      <c r="BK168" s="26" t="s">
        <v>55</v>
      </c>
      <c r="BL168" s="26" t="s">
        <v>55</v>
      </c>
      <c r="BM168" s="26" t="s">
        <v>55</v>
      </c>
      <c r="BN168" s="26" t="s">
        <v>55</v>
      </c>
      <c r="BO168" s="26" t="s">
        <v>55</v>
      </c>
      <c r="BP168" s="26" t="s">
        <v>55</v>
      </c>
      <c r="BQ168" s="27">
        <v>43318</v>
      </c>
      <c r="BR168" s="28">
        <f t="shared" si="2"/>
        <v>0</v>
      </c>
      <c r="BS168" s="21" t="s">
        <v>1587</v>
      </c>
      <c r="BT168" s="25" t="str">
        <f>INDEX(Countries[Country Name],MATCH(FR_tracker_table[[#This Row],[Country ID]],Countries[Country ID],0))</f>
        <v>Malaysia</v>
      </c>
      <c r="BU168" s="25" t="str">
        <f>INDEX(Countries[Global Fund Region],MATCH(FR_tracker_table[[#This Row],[Country ID]],Countries[Country ID],0))</f>
        <v>SE Asia</v>
      </c>
      <c r="BV168" s="25" t="str">
        <f>INDEX(Countries[Portfolio Categorisation],MATCH(FR_tracker_table[[#This Row],[Country ID]],Countries[Country ID],0))</f>
        <v>Focused</v>
      </c>
      <c r="BW16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69" spans="1:75" ht="15" customHeight="1" x14ac:dyDescent="0.25">
      <c r="A169" s="25" t="s">
        <v>1553</v>
      </c>
      <c r="B169" s="25" t="s">
        <v>1010</v>
      </c>
      <c r="C169" s="25" t="s">
        <v>55</v>
      </c>
      <c r="D169" s="25" t="s">
        <v>55</v>
      </c>
      <c r="E169" s="25" t="s">
        <v>55</v>
      </c>
      <c r="F169" s="25" t="s">
        <v>1601</v>
      </c>
      <c r="G169" s="25" t="s">
        <v>56</v>
      </c>
      <c r="H169" s="25" t="s">
        <v>56</v>
      </c>
      <c r="I169" s="25" t="s">
        <v>71</v>
      </c>
      <c r="J169" s="25" t="s">
        <v>441</v>
      </c>
      <c r="K169" s="25" t="s">
        <v>58</v>
      </c>
      <c r="L169" s="25" t="s">
        <v>55</v>
      </c>
      <c r="M169" s="25" t="s">
        <v>1612</v>
      </c>
      <c r="N169" s="25" t="s">
        <v>388</v>
      </c>
      <c r="O169" s="25" t="s">
        <v>1603</v>
      </c>
      <c r="P169" s="27">
        <v>43318</v>
      </c>
      <c r="Q169" s="25">
        <v>1797948</v>
      </c>
      <c r="R169" s="25">
        <v>1290499</v>
      </c>
      <c r="S169" s="25">
        <v>943145</v>
      </c>
      <c r="T169" s="25">
        <v>4031592</v>
      </c>
      <c r="U169" s="25">
        <v>0</v>
      </c>
      <c r="V169" s="25" t="s">
        <v>1613</v>
      </c>
      <c r="W169" s="25" t="s">
        <v>55</v>
      </c>
      <c r="X169" s="25" t="s">
        <v>55</v>
      </c>
      <c r="Y169" s="25" t="s">
        <v>55</v>
      </c>
      <c r="Z169" s="25" t="s">
        <v>55</v>
      </c>
      <c r="AA169" s="25" t="s">
        <v>422</v>
      </c>
      <c r="AB169" s="25" t="s">
        <v>410</v>
      </c>
      <c r="AC169" s="25" t="s">
        <v>1614</v>
      </c>
      <c r="AD169" s="25" t="s">
        <v>1614</v>
      </c>
      <c r="AE169" s="25" t="s">
        <v>422</v>
      </c>
      <c r="AF169" s="25" t="s">
        <v>410</v>
      </c>
      <c r="AG169" s="25" t="s">
        <v>1614</v>
      </c>
      <c r="AH169" s="25" t="s">
        <v>60</v>
      </c>
      <c r="AI169" s="25">
        <v>4031592</v>
      </c>
      <c r="AJ169" s="25">
        <v>0</v>
      </c>
      <c r="AK169" s="25">
        <v>0</v>
      </c>
      <c r="AL169" s="25">
        <v>4031592</v>
      </c>
      <c r="AM169" s="25">
        <v>4031592</v>
      </c>
      <c r="AN169" s="25" t="s">
        <v>1010</v>
      </c>
      <c r="AO169" s="25" t="s">
        <v>62</v>
      </c>
      <c r="AP169" s="25" t="s">
        <v>55</v>
      </c>
      <c r="AQ169" s="25" t="s">
        <v>141</v>
      </c>
      <c r="AR169" s="25" t="s">
        <v>64</v>
      </c>
      <c r="AS169" s="25" t="s">
        <v>65</v>
      </c>
      <c r="AT169" s="25">
        <v>1.1222085063404781</v>
      </c>
      <c r="AU169" s="25">
        <v>4031592</v>
      </c>
      <c r="AV169" s="25">
        <v>4031592</v>
      </c>
      <c r="AW169" s="25">
        <v>1797948</v>
      </c>
      <c r="AX169" s="25">
        <v>1290499</v>
      </c>
      <c r="AY169" s="25">
        <v>943145</v>
      </c>
      <c r="AZ169" s="25">
        <v>4031592</v>
      </c>
      <c r="BA169" s="25">
        <v>0</v>
      </c>
      <c r="BB169" s="25">
        <v>4031592</v>
      </c>
      <c r="BC169" s="25">
        <v>0</v>
      </c>
      <c r="BD169" s="25">
        <v>0</v>
      </c>
      <c r="BE169" s="25" t="s">
        <v>207</v>
      </c>
      <c r="BF169" s="25" t="s">
        <v>213</v>
      </c>
      <c r="BG169" s="26" t="s">
        <v>55</v>
      </c>
      <c r="BH169" s="26" t="s">
        <v>55</v>
      </c>
      <c r="BI169" s="26" t="s">
        <v>55</v>
      </c>
      <c r="BJ169" s="26" t="s">
        <v>55</v>
      </c>
      <c r="BK169" s="26">
        <v>43614</v>
      </c>
      <c r="BL169" s="26" t="s">
        <v>55</v>
      </c>
      <c r="BM169" s="26" t="s">
        <v>55</v>
      </c>
      <c r="BN169" s="26" t="s">
        <v>55</v>
      </c>
      <c r="BO169" s="26" t="s">
        <v>55</v>
      </c>
      <c r="BP169" s="26">
        <v>43647</v>
      </c>
      <c r="BQ169" s="27">
        <v>43495</v>
      </c>
      <c r="BR169" s="28">
        <f t="shared" si="2"/>
        <v>5.0666666666666664</v>
      </c>
      <c r="BS169" s="21" t="s">
        <v>1615</v>
      </c>
      <c r="BT169" s="25" t="str">
        <f>INDEX(Countries[Country Name],MATCH(FR_tracker_table[[#This Row],[Country ID]],Countries[Country ID],0))</f>
        <v>Malaysia</v>
      </c>
      <c r="BU169" s="25" t="str">
        <f>INDEX(Countries[Global Fund Region],MATCH(FR_tracker_table[[#This Row],[Country ID]],Countries[Country ID],0))</f>
        <v>SE Asia</v>
      </c>
      <c r="BV169" s="25" t="str">
        <f>INDEX(Countries[Portfolio Categorisation],MATCH(FR_tracker_table[[#This Row],[Country ID]],Countries[Country ID],0))</f>
        <v>Focused</v>
      </c>
      <c r="BW16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70" spans="1:75" ht="15" customHeight="1" x14ac:dyDescent="0.25">
      <c r="A170" s="25" t="s">
        <v>1481</v>
      </c>
      <c r="B170" s="25" t="s">
        <v>1012</v>
      </c>
      <c r="C170" s="25" t="s">
        <v>1013</v>
      </c>
      <c r="D170" s="25" t="s">
        <v>55</v>
      </c>
      <c r="E170" s="25" t="s">
        <v>55</v>
      </c>
      <c r="F170" s="25" t="s">
        <v>1014</v>
      </c>
      <c r="G170" s="25" t="s">
        <v>407</v>
      </c>
      <c r="H170" s="25" t="s">
        <v>75</v>
      </c>
      <c r="I170" s="25" t="s">
        <v>827</v>
      </c>
      <c r="J170" s="25" t="s">
        <v>385</v>
      </c>
      <c r="K170" s="25" t="s">
        <v>58</v>
      </c>
      <c r="L170" s="25" t="s">
        <v>399</v>
      </c>
      <c r="M170" s="25" t="s">
        <v>408</v>
      </c>
      <c r="N170" s="25" t="s">
        <v>388</v>
      </c>
      <c r="O170" s="25" t="s">
        <v>69</v>
      </c>
      <c r="P170" s="27">
        <v>42878</v>
      </c>
      <c r="Q170" s="25">
        <v>16794846.299782678</v>
      </c>
      <c r="R170" s="25">
        <v>9102994.0261757057</v>
      </c>
      <c r="S170" s="25">
        <v>8838452.8059708904</v>
      </c>
      <c r="T170" s="25">
        <v>34736293.131929278</v>
      </c>
      <c r="U170" s="25">
        <v>0</v>
      </c>
      <c r="V170" s="25" t="s">
        <v>1574</v>
      </c>
      <c r="W170" s="25" t="s">
        <v>1575</v>
      </c>
      <c r="X170" s="25" t="s">
        <v>55</v>
      </c>
      <c r="Y170" s="25" t="s">
        <v>55</v>
      </c>
      <c r="Z170" s="25" t="s">
        <v>55</v>
      </c>
      <c r="AA170" s="25" t="s">
        <v>401</v>
      </c>
      <c r="AB170" s="25" t="s">
        <v>391</v>
      </c>
      <c r="AC170" s="25" t="s">
        <v>391</v>
      </c>
      <c r="AD170" s="25" t="s">
        <v>391</v>
      </c>
      <c r="AE170" s="25" t="s">
        <v>402</v>
      </c>
      <c r="AF170" s="25" t="s">
        <v>391</v>
      </c>
      <c r="AG170" s="25" t="s">
        <v>391</v>
      </c>
      <c r="AH170" s="25" t="s">
        <v>60</v>
      </c>
      <c r="AI170" s="25">
        <v>34736293</v>
      </c>
      <c r="AJ170" s="25">
        <v>0</v>
      </c>
      <c r="AK170" s="25">
        <v>1722900</v>
      </c>
      <c r="AL170" s="25">
        <v>35283451</v>
      </c>
      <c r="AM170" s="25">
        <v>34736293</v>
      </c>
      <c r="AN170" s="25" t="s">
        <v>1015</v>
      </c>
      <c r="AO170" s="25" t="s">
        <v>62</v>
      </c>
      <c r="AP170" s="25" t="s">
        <v>55</v>
      </c>
      <c r="AQ170" s="25" t="s">
        <v>156</v>
      </c>
      <c r="AR170" s="25" t="s">
        <v>64</v>
      </c>
      <c r="AS170" s="25" t="s">
        <v>65</v>
      </c>
      <c r="AT170" s="25">
        <v>1.1222085063404781</v>
      </c>
      <c r="AU170" s="25">
        <v>35283451</v>
      </c>
      <c r="AV170" s="25">
        <v>34736293</v>
      </c>
      <c r="AW170" s="25">
        <v>16794846.299782678</v>
      </c>
      <c r="AX170" s="25">
        <v>9102994.0261757057</v>
      </c>
      <c r="AY170" s="25">
        <v>8838452.8059708904</v>
      </c>
      <c r="AZ170" s="25">
        <v>34736293.131929278</v>
      </c>
      <c r="BA170" s="25">
        <v>0</v>
      </c>
      <c r="BB170" s="25">
        <v>34736293</v>
      </c>
      <c r="BC170" s="25">
        <v>0</v>
      </c>
      <c r="BD170" s="25">
        <v>1722900</v>
      </c>
      <c r="BE170" s="25" t="s">
        <v>221</v>
      </c>
      <c r="BF170" s="25" t="s">
        <v>208</v>
      </c>
      <c r="BG170" s="26">
        <v>43076</v>
      </c>
      <c r="BH170" s="26" t="s">
        <v>55</v>
      </c>
      <c r="BI170" s="26" t="s">
        <v>55</v>
      </c>
      <c r="BJ170" s="26" t="s">
        <v>55</v>
      </c>
      <c r="BK170" s="26">
        <v>43076</v>
      </c>
      <c r="BL170" s="26">
        <v>43112</v>
      </c>
      <c r="BM170" s="26" t="s">
        <v>55</v>
      </c>
      <c r="BN170" s="26" t="s">
        <v>55</v>
      </c>
      <c r="BO170" s="26" t="s">
        <v>55</v>
      </c>
      <c r="BP170" s="26">
        <v>43112</v>
      </c>
      <c r="BQ170" s="27">
        <v>42878</v>
      </c>
      <c r="BR170" s="28">
        <f t="shared" si="2"/>
        <v>7.8</v>
      </c>
      <c r="BS170" s="21" t="s">
        <v>1583</v>
      </c>
      <c r="BT170" s="25" t="str">
        <f>INDEX(Countries[Country Name],MATCH(FR_tracker_table[[#This Row],[Country ID]],Countries[Country ID],0))</f>
        <v>Namibia</v>
      </c>
      <c r="BU170" s="25" t="str">
        <f>INDEX(Countries[Global Fund Region],MATCH(FR_tracker_table[[#This Row],[Country ID]],Countries[Country ID],0))</f>
        <v>SEA</v>
      </c>
      <c r="BV170" s="25" t="str">
        <f>INDEX(Countries[Portfolio Categorisation],MATCH(FR_tracker_table[[#This Row],[Country ID]],Countries[Country ID],0))</f>
        <v>Core</v>
      </c>
      <c r="BW17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71" spans="1:75" ht="15" customHeight="1" x14ac:dyDescent="0.25">
      <c r="A171" s="25" t="s">
        <v>1482</v>
      </c>
      <c r="B171" s="25" t="s">
        <v>1016</v>
      </c>
      <c r="C171" s="25" t="s">
        <v>55</v>
      </c>
      <c r="D171" s="25" t="s">
        <v>55</v>
      </c>
      <c r="E171" s="25" t="s">
        <v>55</v>
      </c>
      <c r="F171" s="25" t="s">
        <v>1017</v>
      </c>
      <c r="G171" s="25" t="s">
        <v>70</v>
      </c>
      <c r="H171" s="25" t="s">
        <v>70</v>
      </c>
      <c r="I171" s="25" t="s">
        <v>827</v>
      </c>
      <c r="J171" s="25" t="s">
        <v>385</v>
      </c>
      <c r="K171" s="25" t="s">
        <v>435</v>
      </c>
      <c r="L171" s="25" t="s">
        <v>399</v>
      </c>
      <c r="M171" s="25" t="s">
        <v>408</v>
      </c>
      <c r="N171" s="25" t="s">
        <v>388</v>
      </c>
      <c r="O171" s="25" t="s">
        <v>69</v>
      </c>
      <c r="P171" s="27">
        <v>42878</v>
      </c>
      <c r="Q171" s="25">
        <v>1096590.3438557764</v>
      </c>
      <c r="R171" s="25">
        <v>989644.97763061069</v>
      </c>
      <c r="S171" s="25">
        <v>284377.88881530543</v>
      </c>
      <c r="T171" s="25">
        <v>2370612</v>
      </c>
      <c r="U171" s="25">
        <v>0</v>
      </c>
      <c r="V171" s="25" t="s">
        <v>1018</v>
      </c>
      <c r="W171" s="25" t="s">
        <v>55</v>
      </c>
      <c r="X171" s="25" t="s">
        <v>55</v>
      </c>
      <c r="Y171" s="25" t="s">
        <v>55</v>
      </c>
      <c r="Z171" s="25" t="s">
        <v>55</v>
      </c>
      <c r="AA171" s="25" t="s">
        <v>401</v>
      </c>
      <c r="AB171" s="25" t="s">
        <v>391</v>
      </c>
      <c r="AC171" s="25" t="s">
        <v>391</v>
      </c>
      <c r="AD171" s="25" t="s">
        <v>391</v>
      </c>
      <c r="AE171" s="25" t="s">
        <v>395</v>
      </c>
      <c r="AF171" s="25" t="s">
        <v>391</v>
      </c>
      <c r="AG171" s="25" t="s">
        <v>391</v>
      </c>
      <c r="AH171" s="25" t="s">
        <v>552</v>
      </c>
      <c r="AI171" s="25">
        <v>0</v>
      </c>
      <c r="AJ171" s="25">
        <v>0</v>
      </c>
      <c r="AK171" s="25">
        <v>0</v>
      </c>
      <c r="AL171" s="25">
        <v>1823454</v>
      </c>
      <c r="AM171" s="25">
        <v>2370612</v>
      </c>
      <c r="AN171" s="25" t="s">
        <v>1016</v>
      </c>
      <c r="AO171" s="25" t="s">
        <v>62</v>
      </c>
      <c r="AP171" s="25" t="s">
        <v>55</v>
      </c>
      <c r="AQ171" s="25" t="s">
        <v>156</v>
      </c>
      <c r="AR171" s="25" t="s">
        <v>64</v>
      </c>
      <c r="AS171" s="25" t="s">
        <v>65</v>
      </c>
      <c r="AT171" s="25">
        <v>1.1222085063404781</v>
      </c>
      <c r="AU171" s="25">
        <v>1823454</v>
      </c>
      <c r="AV171" s="25">
        <v>2370612</v>
      </c>
      <c r="AW171" s="25">
        <v>1096590.3438557764</v>
      </c>
      <c r="AX171" s="25">
        <v>989644.97763061069</v>
      </c>
      <c r="AY171" s="25">
        <v>284377.88881530543</v>
      </c>
      <c r="AZ171" s="25">
        <v>2370612</v>
      </c>
      <c r="BA171" s="25">
        <v>0</v>
      </c>
      <c r="BB171" s="25">
        <v>0</v>
      </c>
      <c r="BC171" s="25">
        <v>0</v>
      </c>
      <c r="BD171" s="25">
        <v>0</v>
      </c>
      <c r="BE171" s="25" t="s">
        <v>221</v>
      </c>
      <c r="BF171" s="25" t="s">
        <v>208</v>
      </c>
      <c r="BG171" s="26" t="s">
        <v>55</v>
      </c>
      <c r="BH171" s="26" t="s">
        <v>55</v>
      </c>
      <c r="BI171" s="26" t="s">
        <v>55</v>
      </c>
      <c r="BJ171" s="26" t="s">
        <v>55</v>
      </c>
      <c r="BK171" s="26" t="s">
        <v>55</v>
      </c>
      <c r="BL171" s="26" t="s">
        <v>55</v>
      </c>
      <c r="BM171" s="26" t="s">
        <v>55</v>
      </c>
      <c r="BN171" s="26" t="s">
        <v>55</v>
      </c>
      <c r="BO171" s="26" t="s">
        <v>55</v>
      </c>
      <c r="BP171" s="26" t="s">
        <v>55</v>
      </c>
      <c r="BQ171" s="27">
        <v>42878</v>
      </c>
      <c r="BR171" s="28">
        <f t="shared" si="2"/>
        <v>0</v>
      </c>
      <c r="BS171" s="21" t="s">
        <v>1583</v>
      </c>
      <c r="BT171" s="25" t="str">
        <f>INDEX(Countries[Country Name],MATCH(FR_tracker_table[[#This Row],[Country ID]],Countries[Country ID],0))</f>
        <v>Namibia</v>
      </c>
      <c r="BU171" s="25" t="str">
        <f>INDEX(Countries[Global Fund Region],MATCH(FR_tracker_table[[#This Row],[Country ID]],Countries[Country ID],0))</f>
        <v>SEA</v>
      </c>
      <c r="BV171" s="25" t="str">
        <f>INDEX(Countries[Portfolio Categorisation],MATCH(FR_tracker_table[[#This Row],[Country ID]],Countries[Country ID],0))</f>
        <v>Core</v>
      </c>
      <c r="BW17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72" spans="1:75" ht="15" customHeight="1" x14ac:dyDescent="0.25">
      <c r="A172" s="25" t="s">
        <v>1483</v>
      </c>
      <c r="B172" s="25" t="s">
        <v>1016</v>
      </c>
      <c r="C172" s="25" t="s">
        <v>55</v>
      </c>
      <c r="D172" s="25" t="s">
        <v>55</v>
      </c>
      <c r="E172" s="25" t="s">
        <v>55</v>
      </c>
      <c r="F172" s="25" t="s">
        <v>1019</v>
      </c>
      <c r="G172" s="25" t="s">
        <v>70</v>
      </c>
      <c r="H172" s="25" t="s">
        <v>70</v>
      </c>
      <c r="I172" s="25" t="s">
        <v>827</v>
      </c>
      <c r="J172" s="25" t="s">
        <v>441</v>
      </c>
      <c r="K172" s="25" t="s">
        <v>58</v>
      </c>
      <c r="L172" s="25" t="s">
        <v>498</v>
      </c>
      <c r="M172" s="25" t="s">
        <v>499</v>
      </c>
      <c r="N172" s="25" t="s">
        <v>388</v>
      </c>
      <c r="O172" s="25" t="s">
        <v>77</v>
      </c>
      <c r="P172" s="27">
        <v>42986</v>
      </c>
      <c r="Q172" s="25">
        <v>1096590.3438557764</v>
      </c>
      <c r="R172" s="25">
        <v>989644.97763061069</v>
      </c>
      <c r="S172" s="25">
        <v>284377</v>
      </c>
      <c r="T172" s="25">
        <v>2370612</v>
      </c>
      <c r="U172" s="25">
        <v>0</v>
      </c>
      <c r="V172" s="25" t="s">
        <v>1018</v>
      </c>
      <c r="W172" s="25" t="s">
        <v>55</v>
      </c>
      <c r="X172" s="25" t="s">
        <v>55</v>
      </c>
      <c r="Y172" s="25" t="s">
        <v>55</v>
      </c>
      <c r="Z172" s="25" t="s">
        <v>55</v>
      </c>
      <c r="AA172" s="25" t="s">
        <v>55</v>
      </c>
      <c r="AB172" s="25" t="s">
        <v>55</v>
      </c>
      <c r="AC172" s="25" t="s">
        <v>55</v>
      </c>
      <c r="AD172" s="25" t="s">
        <v>55</v>
      </c>
      <c r="AE172" s="25" t="s">
        <v>55</v>
      </c>
      <c r="AF172" s="25" t="s">
        <v>55</v>
      </c>
      <c r="AG172" s="25" t="s">
        <v>55</v>
      </c>
      <c r="AH172" s="25" t="s">
        <v>60</v>
      </c>
      <c r="AI172" s="25">
        <v>2370612</v>
      </c>
      <c r="AJ172" s="25">
        <v>0</v>
      </c>
      <c r="AK172" s="25">
        <v>106488</v>
      </c>
      <c r="AL172" s="25">
        <v>1823454</v>
      </c>
      <c r="AM172" s="25">
        <v>2370612</v>
      </c>
      <c r="AN172" s="25" t="s">
        <v>1016</v>
      </c>
      <c r="AO172" s="25" t="s">
        <v>62</v>
      </c>
      <c r="AP172" s="25" t="s">
        <v>55</v>
      </c>
      <c r="AQ172" s="25" t="s">
        <v>156</v>
      </c>
      <c r="AR172" s="25" t="s">
        <v>64</v>
      </c>
      <c r="AS172" s="25" t="s">
        <v>65</v>
      </c>
      <c r="AT172" s="25">
        <v>1.1222085063404781</v>
      </c>
      <c r="AU172" s="25">
        <v>1823454</v>
      </c>
      <c r="AV172" s="25">
        <v>2370612</v>
      </c>
      <c r="AW172" s="25">
        <v>1096590.3438557764</v>
      </c>
      <c r="AX172" s="25">
        <v>989644.97763061069</v>
      </c>
      <c r="AY172" s="25">
        <v>284377</v>
      </c>
      <c r="AZ172" s="25">
        <v>2370612</v>
      </c>
      <c r="BA172" s="25">
        <v>0</v>
      </c>
      <c r="BB172" s="25">
        <v>2370612</v>
      </c>
      <c r="BC172" s="25">
        <v>0</v>
      </c>
      <c r="BD172" s="25">
        <v>106488</v>
      </c>
      <c r="BE172" s="25" t="s">
        <v>221</v>
      </c>
      <c r="BF172" s="25" t="s">
        <v>208</v>
      </c>
      <c r="BG172" s="26">
        <v>43076</v>
      </c>
      <c r="BH172" s="26" t="s">
        <v>55</v>
      </c>
      <c r="BI172" s="26" t="s">
        <v>55</v>
      </c>
      <c r="BJ172" s="26" t="s">
        <v>55</v>
      </c>
      <c r="BK172" s="26">
        <v>43076</v>
      </c>
      <c r="BL172" s="26">
        <v>43112</v>
      </c>
      <c r="BM172" s="26" t="s">
        <v>55</v>
      </c>
      <c r="BN172" s="26" t="s">
        <v>55</v>
      </c>
      <c r="BO172" s="26" t="s">
        <v>55</v>
      </c>
      <c r="BP172" s="26">
        <v>43112</v>
      </c>
      <c r="BQ172" s="27">
        <v>42975</v>
      </c>
      <c r="BR172" s="28">
        <f t="shared" si="2"/>
        <v>4.5666666666666664</v>
      </c>
      <c r="BS172" s="21" t="s">
        <v>1584</v>
      </c>
      <c r="BT172" s="25" t="str">
        <f>INDEX(Countries[Country Name],MATCH(FR_tracker_table[[#This Row],[Country ID]],Countries[Country ID],0))</f>
        <v>Namibia</v>
      </c>
      <c r="BU172" s="25" t="str">
        <f>INDEX(Countries[Global Fund Region],MATCH(FR_tracker_table[[#This Row],[Country ID]],Countries[Country ID],0))</f>
        <v>SEA</v>
      </c>
      <c r="BV172" s="25" t="str">
        <f>INDEX(Countries[Portfolio Categorisation],MATCH(FR_tracker_table[[#This Row],[Country ID]],Countries[Country ID],0))</f>
        <v>Core</v>
      </c>
      <c r="BW17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73" spans="1:75" ht="15" customHeight="1" x14ac:dyDescent="0.25">
      <c r="A173" s="25" t="s">
        <v>1020</v>
      </c>
      <c r="B173" s="25" t="s">
        <v>1021</v>
      </c>
      <c r="C173" s="25" t="s">
        <v>55</v>
      </c>
      <c r="D173" s="25" t="s">
        <v>55</v>
      </c>
      <c r="E173" s="25" t="s">
        <v>55</v>
      </c>
      <c r="F173" s="25" t="s">
        <v>1022</v>
      </c>
      <c r="G173" s="25" t="s">
        <v>56</v>
      </c>
      <c r="H173" s="25" t="s">
        <v>56</v>
      </c>
      <c r="I173" s="25" t="s">
        <v>57</v>
      </c>
      <c r="J173" s="25" t="s">
        <v>385</v>
      </c>
      <c r="K173" s="25" t="s">
        <v>58</v>
      </c>
      <c r="L173" s="25" t="s">
        <v>427</v>
      </c>
      <c r="M173" s="25" t="s">
        <v>428</v>
      </c>
      <c r="N173" s="25" t="s">
        <v>453</v>
      </c>
      <c r="O173" s="25" t="s">
        <v>59</v>
      </c>
      <c r="P173" s="27">
        <v>42814</v>
      </c>
      <c r="Q173" s="25">
        <v>0</v>
      </c>
      <c r="R173" s="25">
        <v>0</v>
      </c>
      <c r="S173" s="25">
        <v>0</v>
      </c>
      <c r="T173" s="25">
        <v>13395464</v>
      </c>
      <c r="U173" s="25">
        <v>0</v>
      </c>
      <c r="V173" s="25" t="s">
        <v>1023</v>
      </c>
      <c r="W173" s="25" t="s">
        <v>55</v>
      </c>
      <c r="X173" s="25" t="s">
        <v>55</v>
      </c>
      <c r="Y173" s="25" t="s">
        <v>55</v>
      </c>
      <c r="Z173" s="25" t="s">
        <v>55</v>
      </c>
      <c r="AA173" s="25" t="s">
        <v>390</v>
      </c>
      <c r="AB173" s="25" t="s">
        <v>55</v>
      </c>
      <c r="AC173" s="25" t="s">
        <v>55</v>
      </c>
      <c r="AD173" s="25" t="s">
        <v>391</v>
      </c>
      <c r="AE173" s="25" t="s">
        <v>437</v>
      </c>
      <c r="AF173" s="25" t="s">
        <v>93</v>
      </c>
      <c r="AG173" s="25" t="s">
        <v>391</v>
      </c>
      <c r="AH173" s="25" t="s">
        <v>60</v>
      </c>
      <c r="AI173" s="25">
        <v>13395464</v>
      </c>
      <c r="AJ173" s="25">
        <v>0</v>
      </c>
      <c r="AK173" s="25">
        <v>0</v>
      </c>
      <c r="AL173" s="25">
        <v>13395464</v>
      </c>
      <c r="AM173" s="25">
        <v>13395464</v>
      </c>
      <c r="AN173" s="25" t="s">
        <v>1021</v>
      </c>
      <c r="AO173" s="25" t="s">
        <v>62</v>
      </c>
      <c r="AP173" s="25" t="s">
        <v>55</v>
      </c>
      <c r="AQ173" s="25" t="s">
        <v>159</v>
      </c>
      <c r="AR173" s="25" t="s">
        <v>64</v>
      </c>
      <c r="AS173" s="25" t="s">
        <v>88</v>
      </c>
      <c r="AT173" s="25">
        <v>1.1222085063404781</v>
      </c>
      <c r="AU173" s="25">
        <v>15032503.647177646</v>
      </c>
      <c r="AV173" s="25">
        <v>15032503.647177646</v>
      </c>
      <c r="AW173" s="25">
        <v>0</v>
      </c>
      <c r="AX173" s="25">
        <v>0</v>
      </c>
      <c r="AY173" s="25">
        <v>0</v>
      </c>
      <c r="AZ173" s="25">
        <v>15032503.647177646</v>
      </c>
      <c r="BA173" s="25">
        <v>0</v>
      </c>
      <c r="BB173" s="25">
        <v>15032503.647177646</v>
      </c>
      <c r="BC173" s="25">
        <v>0</v>
      </c>
      <c r="BD173" s="25">
        <v>0</v>
      </c>
      <c r="BE173" s="25" t="s">
        <v>239</v>
      </c>
      <c r="BF173" s="25" t="s">
        <v>208</v>
      </c>
      <c r="BG173" s="26">
        <v>43025</v>
      </c>
      <c r="BH173" s="26" t="s">
        <v>55</v>
      </c>
      <c r="BI173" s="26" t="s">
        <v>55</v>
      </c>
      <c r="BJ173" s="26" t="s">
        <v>55</v>
      </c>
      <c r="BK173" s="26">
        <v>43025</v>
      </c>
      <c r="BL173" s="26">
        <v>43056</v>
      </c>
      <c r="BM173" s="26" t="s">
        <v>55</v>
      </c>
      <c r="BN173" s="26" t="s">
        <v>55</v>
      </c>
      <c r="BO173" s="26" t="s">
        <v>55</v>
      </c>
      <c r="BP173" s="26">
        <v>43056</v>
      </c>
      <c r="BQ173" s="27">
        <v>42814</v>
      </c>
      <c r="BR173" s="28">
        <f t="shared" si="2"/>
        <v>8.0666666666666664</v>
      </c>
      <c r="BS173" s="21" t="s">
        <v>1582</v>
      </c>
      <c r="BT173" s="25" t="str">
        <f>INDEX(Countries[Country Name],MATCH(FR_tracker_table[[#This Row],[Country ID]],Countries[Country ID],0))</f>
        <v>Niger</v>
      </c>
      <c r="BU173" s="25" t="str">
        <f>INDEX(Countries[Global Fund Region],MATCH(FR_tracker_table[[#This Row],[Country ID]],Countries[Country ID],0))</f>
        <v>WA</v>
      </c>
      <c r="BV173" s="25" t="str">
        <f>INDEX(Countries[Portfolio Categorisation],MATCH(FR_tracker_table[[#This Row],[Country ID]],Countries[Country ID],0))</f>
        <v>Core</v>
      </c>
      <c r="BW17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74" spans="1:75" ht="15" customHeight="1" x14ac:dyDescent="0.25">
      <c r="A174" s="25" t="s">
        <v>1024</v>
      </c>
      <c r="B174" s="25" t="s">
        <v>1025</v>
      </c>
      <c r="C174" s="25" t="s">
        <v>55</v>
      </c>
      <c r="D174" s="25" t="s">
        <v>55</v>
      </c>
      <c r="E174" s="25" t="s">
        <v>55</v>
      </c>
      <c r="F174" s="25" t="s">
        <v>1026</v>
      </c>
      <c r="G174" s="25" t="s">
        <v>70</v>
      </c>
      <c r="H174" s="25" t="s">
        <v>70</v>
      </c>
      <c r="I174" s="25" t="s">
        <v>57</v>
      </c>
      <c r="J174" s="25" t="s">
        <v>385</v>
      </c>
      <c r="K174" s="25" t="s">
        <v>58</v>
      </c>
      <c r="L174" s="25" t="s">
        <v>427</v>
      </c>
      <c r="M174" s="25" t="s">
        <v>428</v>
      </c>
      <c r="N174" s="25" t="s">
        <v>453</v>
      </c>
      <c r="O174" s="25" t="s">
        <v>59</v>
      </c>
      <c r="P174" s="27">
        <v>42814</v>
      </c>
      <c r="Q174" s="25">
        <v>0</v>
      </c>
      <c r="R174" s="25">
        <v>0</v>
      </c>
      <c r="S174" s="25">
        <v>0</v>
      </c>
      <c r="T174" s="25">
        <v>44567832</v>
      </c>
      <c r="U174" s="25">
        <v>0</v>
      </c>
      <c r="V174" s="25" t="s">
        <v>1027</v>
      </c>
      <c r="W174" s="25" t="s">
        <v>55</v>
      </c>
      <c r="X174" s="25" t="s">
        <v>55</v>
      </c>
      <c r="Y174" s="25" t="s">
        <v>55</v>
      </c>
      <c r="Z174" s="25" t="s">
        <v>55</v>
      </c>
      <c r="AA174" s="25" t="s">
        <v>390</v>
      </c>
      <c r="AB174" s="25" t="s">
        <v>55</v>
      </c>
      <c r="AC174" s="25" t="s">
        <v>55</v>
      </c>
      <c r="AD174" s="25" t="s">
        <v>391</v>
      </c>
      <c r="AE174" s="25" t="s">
        <v>437</v>
      </c>
      <c r="AF174" s="25" t="s">
        <v>93</v>
      </c>
      <c r="AG174" s="25" t="s">
        <v>391</v>
      </c>
      <c r="AH174" s="25" t="s">
        <v>60</v>
      </c>
      <c r="AI174" s="25">
        <v>44567832</v>
      </c>
      <c r="AJ174" s="25">
        <v>0</v>
      </c>
      <c r="AK174" s="25">
        <v>0</v>
      </c>
      <c r="AL174" s="25">
        <v>50567832</v>
      </c>
      <c r="AM174" s="25">
        <v>44567832</v>
      </c>
      <c r="AN174" s="25" t="s">
        <v>1025</v>
      </c>
      <c r="AO174" s="25" t="s">
        <v>62</v>
      </c>
      <c r="AP174" s="25" t="s">
        <v>55</v>
      </c>
      <c r="AQ174" s="25" t="s">
        <v>159</v>
      </c>
      <c r="AR174" s="25" t="s">
        <v>64</v>
      </c>
      <c r="AS174" s="25" t="s">
        <v>88</v>
      </c>
      <c r="AT174" s="25">
        <v>1.1222085063404781</v>
      </c>
      <c r="AU174" s="25">
        <v>56747651.217596233</v>
      </c>
      <c r="AV174" s="25">
        <v>50014400.17955336</v>
      </c>
      <c r="AW174" s="25">
        <v>0</v>
      </c>
      <c r="AX174" s="25">
        <v>0</v>
      </c>
      <c r="AY174" s="25">
        <v>0</v>
      </c>
      <c r="AZ174" s="25">
        <v>50014400.17955336</v>
      </c>
      <c r="BA174" s="25">
        <v>0</v>
      </c>
      <c r="BB174" s="25">
        <v>50014400.17955336</v>
      </c>
      <c r="BC174" s="25">
        <v>0</v>
      </c>
      <c r="BD174" s="25">
        <v>0</v>
      </c>
      <c r="BE174" s="25" t="s">
        <v>239</v>
      </c>
      <c r="BF174" s="25" t="s">
        <v>208</v>
      </c>
      <c r="BG174" s="26">
        <v>43039</v>
      </c>
      <c r="BH174" s="26" t="s">
        <v>55</v>
      </c>
      <c r="BI174" s="26" t="s">
        <v>55</v>
      </c>
      <c r="BJ174" s="26" t="s">
        <v>55</v>
      </c>
      <c r="BK174" s="26">
        <v>43039</v>
      </c>
      <c r="BL174" s="26">
        <v>43070</v>
      </c>
      <c r="BM174" s="26" t="s">
        <v>55</v>
      </c>
      <c r="BN174" s="26" t="s">
        <v>55</v>
      </c>
      <c r="BO174" s="26" t="s">
        <v>55</v>
      </c>
      <c r="BP174" s="26">
        <v>43070</v>
      </c>
      <c r="BQ174" s="27">
        <v>42814</v>
      </c>
      <c r="BR174" s="28">
        <f t="shared" si="2"/>
        <v>8.5333333333333332</v>
      </c>
      <c r="BS174" s="21" t="s">
        <v>1582</v>
      </c>
      <c r="BT174" s="25" t="str">
        <f>INDEX(Countries[Country Name],MATCH(FR_tracker_table[[#This Row],[Country ID]],Countries[Country ID],0))</f>
        <v>Niger</v>
      </c>
      <c r="BU174" s="25" t="str">
        <f>INDEX(Countries[Global Fund Region],MATCH(FR_tracker_table[[#This Row],[Country ID]],Countries[Country ID],0))</f>
        <v>WA</v>
      </c>
      <c r="BV174" s="25" t="str">
        <f>INDEX(Countries[Portfolio Categorisation],MATCH(FR_tracker_table[[#This Row],[Country ID]],Countries[Country ID],0))</f>
        <v>Core</v>
      </c>
      <c r="BW17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75" spans="1:75" ht="15" customHeight="1" x14ac:dyDescent="0.25">
      <c r="A175" s="25" t="s">
        <v>1430</v>
      </c>
      <c r="B175" s="25" t="s">
        <v>1028</v>
      </c>
      <c r="C175" s="25" t="s">
        <v>1029</v>
      </c>
      <c r="D175" s="25" t="s">
        <v>55</v>
      </c>
      <c r="E175" s="25" t="s">
        <v>55</v>
      </c>
      <c r="F175" s="25" t="s">
        <v>1030</v>
      </c>
      <c r="G175" s="25" t="s">
        <v>66</v>
      </c>
      <c r="H175" s="25" t="s">
        <v>66</v>
      </c>
      <c r="I175" s="25" t="s">
        <v>68</v>
      </c>
      <c r="J175" s="25" t="s">
        <v>385</v>
      </c>
      <c r="K175" s="25" t="s">
        <v>58</v>
      </c>
      <c r="L175" s="25" t="s">
        <v>427</v>
      </c>
      <c r="M175" s="25" t="s">
        <v>452</v>
      </c>
      <c r="N175" s="25" t="s">
        <v>453</v>
      </c>
      <c r="O175" s="25" t="s">
        <v>72</v>
      </c>
      <c r="P175" s="27">
        <v>43220</v>
      </c>
      <c r="Q175" s="25">
        <v>8429956.4386977125</v>
      </c>
      <c r="R175" s="25">
        <v>4517761.5885143364</v>
      </c>
      <c r="S175" s="25">
        <v>4200099.9727879465</v>
      </c>
      <c r="T175" s="25">
        <v>17147818</v>
      </c>
      <c r="U175" s="25">
        <v>0</v>
      </c>
      <c r="V175" s="25" t="s">
        <v>400</v>
      </c>
      <c r="W175" s="25" t="s">
        <v>55</v>
      </c>
      <c r="X175" s="25" t="s">
        <v>55</v>
      </c>
      <c r="Y175" s="25" t="s">
        <v>55</v>
      </c>
      <c r="Z175" s="25" t="s">
        <v>55</v>
      </c>
      <c r="AA175" s="25" t="s">
        <v>422</v>
      </c>
      <c r="AB175" s="25" t="s">
        <v>391</v>
      </c>
      <c r="AC175" s="25" t="s">
        <v>391</v>
      </c>
      <c r="AD175" s="25" t="s">
        <v>391</v>
      </c>
      <c r="AE175" s="25" t="s">
        <v>437</v>
      </c>
      <c r="AF175" s="25" t="s">
        <v>93</v>
      </c>
      <c r="AG175" s="25" t="s">
        <v>391</v>
      </c>
      <c r="AH175" s="25" t="s">
        <v>60</v>
      </c>
      <c r="AI175" s="25">
        <v>17147818</v>
      </c>
      <c r="AJ175" s="25">
        <v>0</v>
      </c>
      <c r="AK175" s="25">
        <v>4287679</v>
      </c>
      <c r="AL175" s="25">
        <v>11147818</v>
      </c>
      <c r="AM175" s="25">
        <v>17147818</v>
      </c>
      <c r="AN175" s="25" t="s">
        <v>1431</v>
      </c>
      <c r="AO175" s="25" t="s">
        <v>62</v>
      </c>
      <c r="AP175" s="25" t="s">
        <v>55</v>
      </c>
      <c r="AQ175" s="25" t="s">
        <v>159</v>
      </c>
      <c r="AR175" s="25" t="s">
        <v>64</v>
      </c>
      <c r="AS175" s="25" t="s">
        <v>88</v>
      </c>
      <c r="AT175" s="25">
        <v>1.1222085063404781</v>
      </c>
      <c r="AU175" s="25">
        <v>12510176.186735496</v>
      </c>
      <c r="AV175" s="25">
        <v>19243427.224778365</v>
      </c>
      <c r="AW175" s="25">
        <v>9460168.8235862553</v>
      </c>
      <c r="AX175" s="25">
        <v>5069870.4842490591</v>
      </c>
      <c r="AY175" s="25">
        <v>4713387.9169430444</v>
      </c>
      <c r="AZ175" s="25">
        <v>19243427.224778365</v>
      </c>
      <c r="BA175" s="25">
        <v>0</v>
      </c>
      <c r="BB175" s="25">
        <v>19243427.224778365</v>
      </c>
      <c r="BC175" s="25">
        <v>0</v>
      </c>
      <c r="BD175" s="25">
        <v>4811669.8462574352</v>
      </c>
      <c r="BE175" s="25" t="s">
        <v>239</v>
      </c>
      <c r="BF175" s="25" t="s">
        <v>208</v>
      </c>
      <c r="BG175" s="26">
        <v>43390</v>
      </c>
      <c r="BH175" s="26" t="s">
        <v>55</v>
      </c>
      <c r="BI175" s="26" t="s">
        <v>55</v>
      </c>
      <c r="BJ175" s="26" t="s">
        <v>55</v>
      </c>
      <c r="BK175" s="26">
        <v>43390</v>
      </c>
      <c r="BL175" s="26">
        <v>43416</v>
      </c>
      <c r="BM175" s="26" t="s">
        <v>55</v>
      </c>
      <c r="BN175" s="26" t="s">
        <v>55</v>
      </c>
      <c r="BO175" s="26" t="s">
        <v>55</v>
      </c>
      <c r="BP175" s="26">
        <v>43416</v>
      </c>
      <c r="BQ175" s="27">
        <v>43220</v>
      </c>
      <c r="BR175" s="28">
        <f t="shared" si="2"/>
        <v>6.5333333333333332</v>
      </c>
      <c r="BS175" s="21" t="s">
        <v>1586</v>
      </c>
      <c r="BT175" s="25" t="str">
        <f>INDEX(Countries[Country Name],MATCH(FR_tracker_table[[#This Row],[Country ID]],Countries[Country ID],0))</f>
        <v>Niger</v>
      </c>
      <c r="BU175" s="25" t="str">
        <f>INDEX(Countries[Global Fund Region],MATCH(FR_tracker_table[[#This Row],[Country ID]],Countries[Country ID],0))</f>
        <v>WA</v>
      </c>
      <c r="BV175" s="25" t="str">
        <f>INDEX(Countries[Portfolio Categorisation],MATCH(FR_tracker_table[[#This Row],[Country ID]],Countries[Country ID],0))</f>
        <v>Core</v>
      </c>
      <c r="BW17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Integrated</v>
      </c>
    </row>
    <row r="176" spans="1:75" ht="15" customHeight="1" x14ac:dyDescent="0.25">
      <c r="A176" s="25" t="s">
        <v>1031</v>
      </c>
      <c r="B176" s="25" t="s">
        <v>1032</v>
      </c>
      <c r="C176" s="25" t="s">
        <v>1033</v>
      </c>
      <c r="D176" s="25" t="s">
        <v>55</v>
      </c>
      <c r="E176" s="25" t="s">
        <v>55</v>
      </c>
      <c r="F176" s="25" t="s">
        <v>1034</v>
      </c>
      <c r="G176" s="25" t="s">
        <v>407</v>
      </c>
      <c r="H176" s="25" t="s">
        <v>75</v>
      </c>
      <c r="I176" s="25" t="s">
        <v>83</v>
      </c>
      <c r="J176" s="25" t="s">
        <v>385</v>
      </c>
      <c r="K176" s="25" t="s">
        <v>435</v>
      </c>
      <c r="L176" s="25" t="s">
        <v>498</v>
      </c>
      <c r="M176" s="25" t="s">
        <v>499</v>
      </c>
      <c r="N176" s="25" t="s">
        <v>388</v>
      </c>
      <c r="O176" s="25" t="s">
        <v>69</v>
      </c>
      <c r="P176" s="27">
        <v>42878</v>
      </c>
      <c r="Q176" s="25">
        <v>146228326</v>
      </c>
      <c r="R176" s="25">
        <v>116787118</v>
      </c>
      <c r="S176" s="25">
        <v>122395885</v>
      </c>
      <c r="T176" s="25">
        <v>385411328.64999998</v>
      </c>
      <c r="U176" s="25">
        <v>0</v>
      </c>
      <c r="V176" s="25" t="s">
        <v>1035</v>
      </c>
      <c r="W176" s="25" t="s">
        <v>1036</v>
      </c>
      <c r="X176" s="25" t="s">
        <v>1037</v>
      </c>
      <c r="Y176" s="25" t="s">
        <v>1038</v>
      </c>
      <c r="Z176" s="25" t="s">
        <v>1039</v>
      </c>
      <c r="AA176" s="25" t="s">
        <v>401</v>
      </c>
      <c r="AB176" s="25" t="s">
        <v>391</v>
      </c>
      <c r="AC176" s="25" t="s">
        <v>391</v>
      </c>
      <c r="AD176" s="25" t="s">
        <v>391</v>
      </c>
      <c r="AE176" s="25" t="s">
        <v>437</v>
      </c>
      <c r="AF176" s="25" t="s">
        <v>93</v>
      </c>
      <c r="AG176" s="25" t="s">
        <v>391</v>
      </c>
      <c r="AH176" s="25" t="s">
        <v>552</v>
      </c>
      <c r="AI176" s="25">
        <v>0</v>
      </c>
      <c r="AJ176" s="25">
        <v>0</v>
      </c>
      <c r="AK176" s="25">
        <v>0</v>
      </c>
      <c r="AL176" s="25">
        <v>347277022</v>
      </c>
      <c r="AM176" s="25">
        <v>331995689</v>
      </c>
      <c r="AN176" s="25" t="s">
        <v>1040</v>
      </c>
      <c r="AO176" s="25" t="s">
        <v>62</v>
      </c>
      <c r="AP176" s="25" t="s">
        <v>55</v>
      </c>
      <c r="AQ176" s="25" t="s">
        <v>160</v>
      </c>
      <c r="AR176" s="25" t="s">
        <v>64</v>
      </c>
      <c r="AS176" s="25" t="s">
        <v>65</v>
      </c>
      <c r="AT176" s="25">
        <v>1.1222085063404781</v>
      </c>
      <c r="AU176" s="25">
        <v>347277022</v>
      </c>
      <c r="AV176" s="25">
        <v>331995689</v>
      </c>
      <c r="AW176" s="25">
        <v>146228326</v>
      </c>
      <c r="AX176" s="25">
        <v>116787118</v>
      </c>
      <c r="AY176" s="25">
        <v>122395885</v>
      </c>
      <c r="AZ176" s="25">
        <v>385411328.64999998</v>
      </c>
      <c r="BA176" s="25">
        <v>0</v>
      </c>
      <c r="BB176" s="25">
        <v>0</v>
      </c>
      <c r="BC176" s="25">
        <v>0</v>
      </c>
      <c r="BD176" s="25">
        <v>0</v>
      </c>
      <c r="BE176" s="25" t="s">
        <v>249</v>
      </c>
      <c r="BF176" s="25" t="s">
        <v>228</v>
      </c>
      <c r="BG176" s="26" t="s">
        <v>55</v>
      </c>
      <c r="BH176" s="26" t="s">
        <v>55</v>
      </c>
      <c r="BI176" s="26" t="s">
        <v>55</v>
      </c>
      <c r="BJ176" s="26" t="s">
        <v>55</v>
      </c>
      <c r="BK176" s="26" t="s">
        <v>55</v>
      </c>
      <c r="BL176" s="26" t="s">
        <v>55</v>
      </c>
      <c r="BM176" s="26" t="s">
        <v>55</v>
      </c>
      <c r="BN176" s="26" t="s">
        <v>55</v>
      </c>
      <c r="BO176" s="26" t="s">
        <v>55</v>
      </c>
      <c r="BP176" s="26" t="s">
        <v>55</v>
      </c>
      <c r="BQ176" s="27">
        <v>42878</v>
      </c>
      <c r="BR176" s="28">
        <f t="shared" si="2"/>
        <v>0</v>
      </c>
      <c r="BS176" s="21" t="s">
        <v>1583</v>
      </c>
      <c r="BT176" s="25" t="str">
        <f>INDEX(Countries[Country Name],MATCH(FR_tracker_table[[#This Row],[Country ID]],Countries[Country ID],0))</f>
        <v>Nigeria</v>
      </c>
      <c r="BU176" s="25" t="str">
        <f>INDEX(Countries[Global Fund Region],MATCH(FR_tracker_table[[#This Row],[Country ID]],Countries[Country ID],0))</f>
        <v>HI Afr 1</v>
      </c>
      <c r="BV176" s="25" t="str">
        <f>INDEX(Countries[Portfolio Categorisation],MATCH(FR_tracker_table[[#This Row],[Country ID]],Countries[Country ID],0))</f>
        <v>High Impact</v>
      </c>
      <c r="BW17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77" spans="1:75" ht="15" customHeight="1" x14ac:dyDescent="0.25">
      <c r="A177" s="25" t="s">
        <v>1041</v>
      </c>
      <c r="B177" s="25" t="s">
        <v>1033</v>
      </c>
      <c r="C177" s="25" t="s">
        <v>1432</v>
      </c>
      <c r="D177" s="25" t="s">
        <v>55</v>
      </c>
      <c r="E177" s="25" t="s">
        <v>55</v>
      </c>
      <c r="F177" s="25" t="s">
        <v>1042</v>
      </c>
      <c r="G177" s="25" t="s">
        <v>67</v>
      </c>
      <c r="H177" s="25" t="s">
        <v>67</v>
      </c>
      <c r="I177" s="25" t="s">
        <v>83</v>
      </c>
      <c r="J177" s="25" t="s">
        <v>441</v>
      </c>
      <c r="K177" s="25" t="s">
        <v>58</v>
      </c>
      <c r="L177" s="25" t="s">
        <v>1412</v>
      </c>
      <c r="M177" s="25" t="s">
        <v>499</v>
      </c>
      <c r="N177" s="25" t="s">
        <v>388</v>
      </c>
      <c r="O177" s="25" t="s">
        <v>72</v>
      </c>
      <c r="P177" s="27">
        <v>43236</v>
      </c>
      <c r="Q177" s="25">
        <v>59621596</v>
      </c>
      <c r="R177" s="25">
        <v>42402307</v>
      </c>
      <c r="S177" s="25">
        <v>0</v>
      </c>
      <c r="T177" s="25">
        <v>102023903</v>
      </c>
      <c r="U177" s="25">
        <v>0</v>
      </c>
      <c r="V177" s="25" t="s">
        <v>1602</v>
      </c>
      <c r="W177" s="25" t="s">
        <v>55</v>
      </c>
      <c r="X177" s="25" t="s">
        <v>55</v>
      </c>
      <c r="Y177" s="25" t="s">
        <v>55</v>
      </c>
      <c r="Z177" s="25" t="s">
        <v>55</v>
      </c>
      <c r="AA177" s="25" t="s">
        <v>55</v>
      </c>
      <c r="AB177" s="25" t="s">
        <v>55</v>
      </c>
      <c r="AC177" s="25" t="s">
        <v>55</v>
      </c>
      <c r="AD177" s="25" t="s">
        <v>55</v>
      </c>
      <c r="AE177" s="25" t="s">
        <v>55</v>
      </c>
      <c r="AF177" s="25" t="s">
        <v>55</v>
      </c>
      <c r="AG177" s="25" t="s">
        <v>55</v>
      </c>
      <c r="AH177" s="25" t="s">
        <v>60</v>
      </c>
      <c r="AI177" s="25">
        <v>102023903</v>
      </c>
      <c r="AJ177" s="25">
        <v>0</v>
      </c>
      <c r="AK177" s="25">
        <v>552267</v>
      </c>
      <c r="AL177" s="25">
        <v>107495151</v>
      </c>
      <c r="AM177" s="25">
        <v>139111016</v>
      </c>
      <c r="AN177" s="25" t="s">
        <v>1033</v>
      </c>
      <c r="AO177" s="25" t="s">
        <v>62</v>
      </c>
      <c r="AP177" s="25" t="s">
        <v>55</v>
      </c>
      <c r="AQ177" s="25" t="s">
        <v>160</v>
      </c>
      <c r="AR177" s="25" t="s">
        <v>64</v>
      </c>
      <c r="AS177" s="25" t="s">
        <v>65</v>
      </c>
      <c r="AT177" s="25">
        <v>1.1222085063404781</v>
      </c>
      <c r="AU177" s="25">
        <v>107495151</v>
      </c>
      <c r="AV177" s="25">
        <v>139111016</v>
      </c>
      <c r="AW177" s="25">
        <v>59621596</v>
      </c>
      <c r="AX177" s="25">
        <v>42402307</v>
      </c>
      <c r="AY177" s="25">
        <v>0</v>
      </c>
      <c r="AZ177" s="25">
        <v>102023903</v>
      </c>
      <c r="BA177" s="25">
        <v>0</v>
      </c>
      <c r="BB177" s="25">
        <v>102023903</v>
      </c>
      <c r="BC177" s="25">
        <v>0</v>
      </c>
      <c r="BD177" s="25">
        <v>552267</v>
      </c>
      <c r="BE177" s="25" t="s">
        <v>249</v>
      </c>
      <c r="BF177" s="25" t="s">
        <v>228</v>
      </c>
      <c r="BG177" s="26">
        <v>43424</v>
      </c>
      <c r="BH177" s="26" t="s">
        <v>55</v>
      </c>
      <c r="BI177" s="26" t="s">
        <v>55</v>
      </c>
      <c r="BJ177" s="26" t="s">
        <v>55</v>
      </c>
      <c r="BK177" s="26">
        <v>43424</v>
      </c>
      <c r="BL177" s="26">
        <v>43455</v>
      </c>
      <c r="BM177" s="26" t="s">
        <v>55</v>
      </c>
      <c r="BN177" s="26" t="s">
        <v>55</v>
      </c>
      <c r="BO177" s="26" t="s">
        <v>55</v>
      </c>
      <c r="BP177" s="26">
        <v>43455</v>
      </c>
      <c r="BQ177" s="27">
        <v>43220</v>
      </c>
      <c r="BR177" s="28">
        <f t="shared" si="2"/>
        <v>7.833333333333333</v>
      </c>
      <c r="BS177" s="21" t="s">
        <v>1586</v>
      </c>
      <c r="BT177" s="25" t="str">
        <f>INDEX(Countries[Country Name],MATCH(FR_tracker_table[[#This Row],[Country ID]],Countries[Country ID],0))</f>
        <v>Nigeria</v>
      </c>
      <c r="BU177" s="25" t="str">
        <f>INDEX(Countries[Global Fund Region],MATCH(FR_tracker_table[[#This Row],[Country ID]],Countries[Country ID],0))</f>
        <v>HI Afr 1</v>
      </c>
      <c r="BV177" s="25" t="str">
        <f>INDEX(Countries[Portfolio Categorisation],MATCH(FR_tracker_table[[#This Row],[Country ID]],Countries[Country ID],0))</f>
        <v>High Impact</v>
      </c>
      <c r="BW17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78" spans="1:75" ht="15" customHeight="1" x14ac:dyDescent="0.25">
      <c r="A178" s="25" t="s">
        <v>1408</v>
      </c>
      <c r="B178" s="25" t="s">
        <v>1032</v>
      </c>
      <c r="C178" s="25" t="s">
        <v>55</v>
      </c>
      <c r="D178" s="25" t="s">
        <v>55</v>
      </c>
      <c r="E178" s="25" t="s">
        <v>55</v>
      </c>
      <c r="F178" s="25" t="s">
        <v>1043</v>
      </c>
      <c r="G178" s="25" t="s">
        <v>56</v>
      </c>
      <c r="H178" s="25" t="s">
        <v>56</v>
      </c>
      <c r="I178" s="25" t="s">
        <v>83</v>
      </c>
      <c r="J178" s="25" t="s">
        <v>385</v>
      </c>
      <c r="K178" s="25" t="s">
        <v>58</v>
      </c>
      <c r="L178" s="25" t="s">
        <v>498</v>
      </c>
      <c r="M178" s="25" t="s">
        <v>499</v>
      </c>
      <c r="N178" s="25" t="s">
        <v>388</v>
      </c>
      <c r="O178" s="25" t="s">
        <v>109</v>
      </c>
      <c r="P178" s="27">
        <v>43318</v>
      </c>
      <c r="Q178" s="25">
        <v>0</v>
      </c>
      <c r="R178" s="25">
        <v>56580181.498321213</v>
      </c>
      <c r="S178" s="25">
        <v>65263268.503587432</v>
      </c>
      <c r="T178" s="25">
        <v>121843450</v>
      </c>
      <c r="U178" s="25">
        <v>0</v>
      </c>
      <c r="V178" s="25" t="s">
        <v>1554</v>
      </c>
      <c r="W178" s="25" t="s">
        <v>1555</v>
      </c>
      <c r="X178" s="25" t="s">
        <v>1556</v>
      </c>
      <c r="Y178" s="25" t="s">
        <v>1557</v>
      </c>
      <c r="Z178" s="25" t="s">
        <v>55</v>
      </c>
      <c r="AA178" s="25" t="s">
        <v>55</v>
      </c>
      <c r="AB178" s="25" t="s">
        <v>55</v>
      </c>
      <c r="AC178" s="25" t="s">
        <v>55</v>
      </c>
      <c r="AD178" s="25" t="s">
        <v>55</v>
      </c>
      <c r="AE178" s="25" t="s">
        <v>55</v>
      </c>
      <c r="AF178" s="25" t="s">
        <v>55</v>
      </c>
      <c r="AG178" s="25" t="s">
        <v>55</v>
      </c>
      <c r="AH178" s="25" t="s">
        <v>60</v>
      </c>
      <c r="AI178" s="25">
        <v>121843450</v>
      </c>
      <c r="AJ178" s="25">
        <v>0</v>
      </c>
      <c r="AK178" s="25">
        <v>0</v>
      </c>
      <c r="AL178" s="25">
        <v>239781871</v>
      </c>
      <c r="AM178" s="25">
        <v>238254261</v>
      </c>
      <c r="AN178" s="25" t="s">
        <v>1032</v>
      </c>
      <c r="AO178" s="25" t="s">
        <v>62</v>
      </c>
      <c r="AP178" s="25" t="s">
        <v>55</v>
      </c>
      <c r="AQ178" s="25" t="s">
        <v>160</v>
      </c>
      <c r="AR178" s="25" t="s">
        <v>64</v>
      </c>
      <c r="AS178" s="25" t="s">
        <v>65</v>
      </c>
      <c r="AT178" s="25">
        <v>1.1222085063404781</v>
      </c>
      <c r="AU178" s="25">
        <v>239781871</v>
      </c>
      <c r="AV178" s="25">
        <v>238254261</v>
      </c>
      <c r="AW178" s="25">
        <v>0</v>
      </c>
      <c r="AX178" s="25">
        <v>56580181.498321213</v>
      </c>
      <c r="AY178" s="25">
        <v>65263268.503587432</v>
      </c>
      <c r="AZ178" s="25">
        <v>121843450</v>
      </c>
      <c r="BA178" s="25">
        <v>0</v>
      </c>
      <c r="BB178" s="25">
        <v>121843450</v>
      </c>
      <c r="BC178" s="25">
        <v>0</v>
      </c>
      <c r="BD178" s="25">
        <v>0</v>
      </c>
      <c r="BE178" s="25" t="s">
        <v>249</v>
      </c>
      <c r="BF178" s="25" t="s">
        <v>228</v>
      </c>
      <c r="BG178" s="26">
        <v>43538</v>
      </c>
      <c r="BH178" s="26">
        <v>43424</v>
      </c>
      <c r="BI178" s="26" t="s">
        <v>55</v>
      </c>
      <c r="BJ178" s="26" t="s">
        <v>55</v>
      </c>
      <c r="BK178" s="26">
        <v>43424</v>
      </c>
      <c r="BL178" s="26" t="s">
        <v>55</v>
      </c>
      <c r="BM178" s="26">
        <v>43455</v>
      </c>
      <c r="BN178" s="26" t="s">
        <v>55</v>
      </c>
      <c r="BO178" s="26" t="s">
        <v>55</v>
      </c>
      <c r="BP178" s="26">
        <v>43455</v>
      </c>
      <c r="BQ178" s="27">
        <v>43318</v>
      </c>
      <c r="BR178" s="28">
        <f t="shared" si="2"/>
        <v>4.5666666666666664</v>
      </c>
      <c r="BS178" s="21" t="s">
        <v>1587</v>
      </c>
      <c r="BT178" s="25" t="str">
        <f>INDEX(Countries[Country Name],MATCH(FR_tracker_table[[#This Row],[Country ID]],Countries[Country ID],0))</f>
        <v>Nigeria</v>
      </c>
      <c r="BU178" s="25" t="str">
        <f>INDEX(Countries[Global Fund Region],MATCH(FR_tracker_table[[#This Row],[Country ID]],Countries[Country ID],0))</f>
        <v>HI Afr 1</v>
      </c>
      <c r="BV178" s="25" t="str">
        <f>INDEX(Countries[Portfolio Categorisation],MATCH(FR_tracker_table[[#This Row],[Country ID]],Countries[Country ID],0))</f>
        <v>High Impact</v>
      </c>
      <c r="BW17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79" spans="1:75" ht="15" customHeight="1" x14ac:dyDescent="0.25">
      <c r="A179" s="25" t="s">
        <v>1044</v>
      </c>
      <c r="B179" s="25" t="s">
        <v>1045</v>
      </c>
      <c r="C179" s="25" t="s">
        <v>55</v>
      </c>
      <c r="D179" s="25" t="s">
        <v>55</v>
      </c>
      <c r="E179" s="25" t="s">
        <v>55</v>
      </c>
      <c r="F179" s="25" t="s">
        <v>1046</v>
      </c>
      <c r="G179" s="25" t="s">
        <v>70</v>
      </c>
      <c r="H179" s="25" t="s">
        <v>70</v>
      </c>
      <c r="I179" s="25" t="s">
        <v>83</v>
      </c>
      <c r="J179" s="25" t="s">
        <v>385</v>
      </c>
      <c r="K179" s="25" t="s">
        <v>58</v>
      </c>
      <c r="L179" s="25" t="s">
        <v>498</v>
      </c>
      <c r="M179" s="25" t="s">
        <v>499</v>
      </c>
      <c r="N179" s="25" t="s">
        <v>388</v>
      </c>
      <c r="O179" s="25" t="s">
        <v>59</v>
      </c>
      <c r="P179" s="27">
        <v>42811</v>
      </c>
      <c r="Q179" s="25">
        <v>184630375</v>
      </c>
      <c r="R179" s="25">
        <v>48469787</v>
      </c>
      <c r="S179" s="25">
        <v>42174643</v>
      </c>
      <c r="T179" s="25">
        <v>275274804.39999998</v>
      </c>
      <c r="U179" s="25">
        <v>0</v>
      </c>
      <c r="V179" s="25" t="s">
        <v>1573</v>
      </c>
      <c r="W179" s="25" t="s">
        <v>1576</v>
      </c>
      <c r="X179" s="25" t="s">
        <v>55</v>
      </c>
      <c r="Y179" s="25" t="s">
        <v>55</v>
      </c>
      <c r="Z179" s="25" t="s">
        <v>55</v>
      </c>
      <c r="AA179" s="25" t="s">
        <v>401</v>
      </c>
      <c r="AB179" s="25" t="s">
        <v>391</v>
      </c>
      <c r="AC179" s="25" t="s">
        <v>391</v>
      </c>
      <c r="AD179" s="25" t="s">
        <v>391</v>
      </c>
      <c r="AE179" s="25" t="s">
        <v>437</v>
      </c>
      <c r="AF179" s="25" t="s">
        <v>93</v>
      </c>
      <c r="AG179" s="25" t="s">
        <v>391</v>
      </c>
      <c r="AH179" s="25" t="s">
        <v>60</v>
      </c>
      <c r="AI179" s="25">
        <v>275274804</v>
      </c>
      <c r="AJ179" s="25">
        <v>0</v>
      </c>
      <c r="AK179" s="25">
        <v>4527784</v>
      </c>
      <c r="AL179" s="25">
        <v>313409111</v>
      </c>
      <c r="AM179" s="25">
        <v>283320856</v>
      </c>
      <c r="AN179" s="25" t="s">
        <v>1045</v>
      </c>
      <c r="AO179" s="25" t="s">
        <v>62</v>
      </c>
      <c r="AP179" s="25" t="s">
        <v>55</v>
      </c>
      <c r="AQ179" s="25" t="s">
        <v>160</v>
      </c>
      <c r="AR179" s="25" t="s">
        <v>64</v>
      </c>
      <c r="AS179" s="25" t="s">
        <v>65</v>
      </c>
      <c r="AT179" s="25">
        <v>1.1222085063404781</v>
      </c>
      <c r="AU179" s="25">
        <v>313409111</v>
      </c>
      <c r="AV179" s="25">
        <v>283320856</v>
      </c>
      <c r="AW179" s="25">
        <v>184630375</v>
      </c>
      <c r="AX179" s="25">
        <v>48469787</v>
      </c>
      <c r="AY179" s="25">
        <v>42174643</v>
      </c>
      <c r="AZ179" s="25">
        <v>275274804.39999998</v>
      </c>
      <c r="BA179" s="25">
        <v>0</v>
      </c>
      <c r="BB179" s="25">
        <v>275274804</v>
      </c>
      <c r="BC179" s="25">
        <v>0</v>
      </c>
      <c r="BD179" s="25">
        <v>4527784</v>
      </c>
      <c r="BE179" s="25" t="s">
        <v>249</v>
      </c>
      <c r="BF179" s="25" t="s">
        <v>228</v>
      </c>
      <c r="BG179" s="26">
        <v>43060</v>
      </c>
      <c r="BH179" s="26" t="s">
        <v>55</v>
      </c>
      <c r="BI179" s="26" t="s">
        <v>55</v>
      </c>
      <c r="BJ179" s="26" t="s">
        <v>55</v>
      </c>
      <c r="BK179" s="26">
        <v>43060</v>
      </c>
      <c r="BL179" s="26">
        <v>43082</v>
      </c>
      <c r="BM179" s="26" t="s">
        <v>55</v>
      </c>
      <c r="BN179" s="26" t="s">
        <v>55</v>
      </c>
      <c r="BO179" s="26" t="s">
        <v>55</v>
      </c>
      <c r="BP179" s="26">
        <v>43082</v>
      </c>
      <c r="BQ179" s="27">
        <v>42814</v>
      </c>
      <c r="BR179" s="28">
        <f t="shared" si="2"/>
        <v>8.9333333333333336</v>
      </c>
      <c r="BS179" s="21" t="s">
        <v>1582</v>
      </c>
      <c r="BT179" s="25" t="str">
        <f>INDEX(Countries[Country Name],MATCH(FR_tracker_table[[#This Row],[Country ID]],Countries[Country ID],0))</f>
        <v>Nigeria</v>
      </c>
      <c r="BU179" s="25" t="str">
        <f>INDEX(Countries[Global Fund Region],MATCH(FR_tracker_table[[#This Row],[Country ID]],Countries[Country ID],0))</f>
        <v>HI Afr 1</v>
      </c>
      <c r="BV179" s="25" t="str">
        <f>INDEX(Countries[Portfolio Categorisation],MATCH(FR_tracker_table[[#This Row],[Country ID]],Countries[Country ID],0))</f>
        <v>High Impact</v>
      </c>
      <c r="BW17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80" spans="1:75" ht="15" customHeight="1" x14ac:dyDescent="0.25">
      <c r="A180" s="25" t="s">
        <v>1047</v>
      </c>
      <c r="B180" s="25" t="s">
        <v>1048</v>
      </c>
      <c r="C180" s="25" t="s">
        <v>55</v>
      </c>
      <c r="D180" s="25" t="s">
        <v>55</v>
      </c>
      <c r="E180" s="25" t="s">
        <v>55</v>
      </c>
      <c r="F180" s="25" t="s">
        <v>1049</v>
      </c>
      <c r="G180" s="25" t="s">
        <v>56</v>
      </c>
      <c r="H180" s="25" t="s">
        <v>56</v>
      </c>
      <c r="I180" s="25" t="s">
        <v>57</v>
      </c>
      <c r="J180" s="25" t="s">
        <v>385</v>
      </c>
      <c r="K180" s="25" t="s">
        <v>58</v>
      </c>
      <c r="L180" s="25" t="s">
        <v>399</v>
      </c>
      <c r="M180" s="25" t="s">
        <v>633</v>
      </c>
      <c r="N180" s="25" t="s">
        <v>526</v>
      </c>
      <c r="O180" s="25" t="s">
        <v>59</v>
      </c>
      <c r="P180" s="27">
        <v>42815</v>
      </c>
      <c r="Q180" s="25">
        <v>0</v>
      </c>
      <c r="R180" s="25">
        <v>0</v>
      </c>
      <c r="S180" s="25">
        <v>0</v>
      </c>
      <c r="T180" s="25">
        <v>8429981</v>
      </c>
      <c r="U180" s="25">
        <v>0</v>
      </c>
      <c r="V180" s="25" t="s">
        <v>1050</v>
      </c>
      <c r="W180" s="25" t="s">
        <v>55</v>
      </c>
      <c r="X180" s="25" t="s">
        <v>55</v>
      </c>
      <c r="Y180" s="25" t="s">
        <v>55</v>
      </c>
      <c r="Z180" s="25" t="s">
        <v>55</v>
      </c>
      <c r="AA180" s="25" t="s">
        <v>390</v>
      </c>
      <c r="AB180" s="25" t="s">
        <v>55</v>
      </c>
      <c r="AC180" s="25" t="s">
        <v>55</v>
      </c>
      <c r="AD180" s="25" t="s">
        <v>391</v>
      </c>
      <c r="AE180" s="25" t="s">
        <v>437</v>
      </c>
      <c r="AF180" s="25" t="s">
        <v>391</v>
      </c>
      <c r="AG180" s="25" t="s">
        <v>391</v>
      </c>
      <c r="AH180" s="25" t="s">
        <v>60</v>
      </c>
      <c r="AI180" s="25">
        <v>8429981</v>
      </c>
      <c r="AJ180" s="25">
        <v>0</v>
      </c>
      <c r="AK180" s="25">
        <v>0</v>
      </c>
      <c r="AL180" s="25">
        <v>8429981</v>
      </c>
      <c r="AM180" s="25">
        <v>8429981</v>
      </c>
      <c r="AN180" s="25" t="s">
        <v>1048</v>
      </c>
      <c r="AO180" s="25" t="s">
        <v>62</v>
      </c>
      <c r="AP180" s="25" t="s">
        <v>55</v>
      </c>
      <c r="AQ180" s="25" t="s">
        <v>158</v>
      </c>
      <c r="AR180" s="25" t="s">
        <v>64</v>
      </c>
      <c r="AS180" s="25" t="s">
        <v>65</v>
      </c>
      <c r="AT180" s="25">
        <v>1.1222085063404781</v>
      </c>
      <c r="AU180" s="25">
        <v>8429981</v>
      </c>
      <c r="AV180" s="25">
        <v>8429981</v>
      </c>
      <c r="AW180" s="25">
        <v>0</v>
      </c>
      <c r="AX180" s="25">
        <v>0</v>
      </c>
      <c r="AY180" s="25">
        <v>0</v>
      </c>
      <c r="AZ180" s="25">
        <v>8429981</v>
      </c>
      <c r="BA180" s="25">
        <v>0</v>
      </c>
      <c r="BB180" s="25">
        <v>8429981</v>
      </c>
      <c r="BC180" s="25">
        <v>0</v>
      </c>
      <c r="BD180" s="25">
        <v>0</v>
      </c>
      <c r="BE180" s="25" t="s">
        <v>232</v>
      </c>
      <c r="BF180" s="25" t="s">
        <v>213</v>
      </c>
      <c r="BG180" s="26">
        <v>43039</v>
      </c>
      <c r="BH180" s="26" t="s">
        <v>55</v>
      </c>
      <c r="BI180" s="26" t="s">
        <v>55</v>
      </c>
      <c r="BJ180" s="26" t="s">
        <v>55</v>
      </c>
      <c r="BK180" s="26">
        <v>43039</v>
      </c>
      <c r="BL180" s="26">
        <v>43070</v>
      </c>
      <c r="BM180" s="26" t="s">
        <v>55</v>
      </c>
      <c r="BN180" s="26" t="s">
        <v>55</v>
      </c>
      <c r="BO180" s="26" t="s">
        <v>55</v>
      </c>
      <c r="BP180" s="26">
        <v>43070</v>
      </c>
      <c r="BQ180" s="27">
        <v>42814</v>
      </c>
      <c r="BR180" s="28">
        <f t="shared" si="2"/>
        <v>8.5333333333333332</v>
      </c>
      <c r="BS180" s="21" t="s">
        <v>1582</v>
      </c>
      <c r="BT180" s="25" t="str">
        <f>INDEX(Countries[Country Name],MATCH(FR_tracker_table[[#This Row],[Country ID]],Countries[Country ID],0))</f>
        <v>Nicaragua</v>
      </c>
      <c r="BU180" s="25" t="str">
        <f>INDEX(Countries[Global Fund Region],MATCH(FR_tracker_table[[#This Row],[Country ID]],Countries[Country ID],0))</f>
        <v>LAC</v>
      </c>
      <c r="BV180" s="25" t="str">
        <f>INDEX(Countries[Portfolio Categorisation],MATCH(FR_tracker_table[[#This Row],[Country ID]],Countries[Country ID],0))</f>
        <v>Focused</v>
      </c>
      <c r="BW18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81" spans="1:75" ht="15" customHeight="1" x14ac:dyDescent="0.25">
      <c r="A181" s="25" t="s">
        <v>1433</v>
      </c>
      <c r="B181" s="25" t="s">
        <v>1051</v>
      </c>
      <c r="C181" s="25" t="s">
        <v>55</v>
      </c>
      <c r="D181" s="25" t="s">
        <v>55</v>
      </c>
      <c r="E181" s="25" t="s">
        <v>55</v>
      </c>
      <c r="F181" s="25" t="s">
        <v>1052</v>
      </c>
      <c r="G181" s="25" t="s">
        <v>70</v>
      </c>
      <c r="H181" s="25" t="s">
        <v>70</v>
      </c>
      <c r="I181" s="25" t="s">
        <v>76</v>
      </c>
      <c r="J181" s="25" t="s">
        <v>385</v>
      </c>
      <c r="K181" s="25" t="s">
        <v>58</v>
      </c>
      <c r="L181" s="25" t="s">
        <v>386</v>
      </c>
      <c r="M181" s="25" t="s">
        <v>1410</v>
      </c>
      <c r="N181" s="25" t="s">
        <v>526</v>
      </c>
      <c r="O181" s="25" t="s">
        <v>72</v>
      </c>
      <c r="P181" s="27">
        <v>43220</v>
      </c>
      <c r="Q181" s="25">
        <v>2598211</v>
      </c>
      <c r="R181" s="25">
        <v>1935579</v>
      </c>
      <c r="S181" s="25">
        <v>1901746</v>
      </c>
      <c r="T181" s="25">
        <v>6435536</v>
      </c>
      <c r="U181" s="25">
        <v>0</v>
      </c>
      <c r="V181" s="25" t="s">
        <v>1434</v>
      </c>
      <c r="W181" s="25" t="s">
        <v>55</v>
      </c>
      <c r="X181" s="25" t="s">
        <v>55</v>
      </c>
      <c r="Y181" s="25" t="s">
        <v>55</v>
      </c>
      <c r="Z181" s="25" t="s">
        <v>55</v>
      </c>
      <c r="AA181" s="25" t="s">
        <v>422</v>
      </c>
      <c r="AB181" s="25" t="s">
        <v>391</v>
      </c>
      <c r="AC181" s="25" t="s">
        <v>391</v>
      </c>
      <c r="AD181" s="25" t="s">
        <v>391</v>
      </c>
      <c r="AE181" s="25" t="s">
        <v>395</v>
      </c>
      <c r="AF181" s="25" t="s">
        <v>391</v>
      </c>
      <c r="AG181" s="25" t="s">
        <v>391</v>
      </c>
      <c r="AH181" s="25" t="s">
        <v>60</v>
      </c>
      <c r="AI181" s="25">
        <v>6435536</v>
      </c>
      <c r="AJ181" s="25">
        <v>0</v>
      </c>
      <c r="AK181" s="25">
        <v>0</v>
      </c>
      <c r="AL181" s="25">
        <v>6435536</v>
      </c>
      <c r="AM181" s="25">
        <v>6435536</v>
      </c>
      <c r="AN181" s="25" t="s">
        <v>1051</v>
      </c>
      <c r="AO181" s="25" t="s">
        <v>62</v>
      </c>
      <c r="AP181" s="25" t="s">
        <v>55</v>
      </c>
      <c r="AQ181" s="25" t="s">
        <v>158</v>
      </c>
      <c r="AR181" s="25" t="s">
        <v>64</v>
      </c>
      <c r="AS181" s="25" t="s">
        <v>65</v>
      </c>
      <c r="AT181" s="25">
        <v>1.1222085063404781</v>
      </c>
      <c r="AU181" s="25">
        <v>6435536</v>
      </c>
      <c r="AV181" s="25">
        <v>6435536</v>
      </c>
      <c r="AW181" s="25">
        <v>2598211</v>
      </c>
      <c r="AX181" s="25">
        <v>1935579</v>
      </c>
      <c r="AY181" s="25">
        <v>1901746</v>
      </c>
      <c r="AZ181" s="25">
        <v>6435536</v>
      </c>
      <c r="BA181" s="25">
        <v>0</v>
      </c>
      <c r="BB181" s="25">
        <v>6435536</v>
      </c>
      <c r="BC181" s="25">
        <v>0</v>
      </c>
      <c r="BD181" s="25">
        <v>0</v>
      </c>
      <c r="BE181" s="25" t="s">
        <v>232</v>
      </c>
      <c r="BF181" s="25" t="s">
        <v>213</v>
      </c>
      <c r="BG181" s="26">
        <v>43446</v>
      </c>
      <c r="BH181" s="26" t="s">
        <v>55</v>
      </c>
      <c r="BI181" s="26" t="s">
        <v>55</v>
      </c>
      <c r="BJ181" s="26" t="s">
        <v>55</v>
      </c>
      <c r="BK181" s="26">
        <v>43446</v>
      </c>
      <c r="BL181" s="26">
        <v>43496</v>
      </c>
      <c r="BM181" s="26" t="s">
        <v>55</v>
      </c>
      <c r="BN181" s="26" t="s">
        <v>55</v>
      </c>
      <c r="BO181" s="26" t="s">
        <v>55</v>
      </c>
      <c r="BP181" s="26">
        <v>43496</v>
      </c>
      <c r="BQ181" s="27">
        <v>43220</v>
      </c>
      <c r="BR181" s="28">
        <f t="shared" si="2"/>
        <v>9.1999999999999993</v>
      </c>
      <c r="BS181" s="21" t="s">
        <v>1586</v>
      </c>
      <c r="BT181" s="25" t="str">
        <f>INDEX(Countries[Country Name],MATCH(FR_tracker_table[[#This Row],[Country ID]],Countries[Country ID],0))</f>
        <v>Nicaragua</v>
      </c>
      <c r="BU181" s="25" t="str">
        <f>INDEX(Countries[Global Fund Region],MATCH(FR_tracker_table[[#This Row],[Country ID]],Countries[Country ID],0))</f>
        <v>LAC</v>
      </c>
      <c r="BV181" s="25" t="str">
        <f>INDEX(Countries[Portfolio Categorisation],MATCH(FR_tracker_table[[#This Row],[Country ID]],Countries[Country ID],0))</f>
        <v>Focused</v>
      </c>
      <c r="BW18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82" spans="1:75" ht="15" customHeight="1" x14ac:dyDescent="0.25">
      <c r="A182" s="25" t="s">
        <v>1053</v>
      </c>
      <c r="B182" s="25" t="s">
        <v>1054</v>
      </c>
      <c r="C182" s="25" t="s">
        <v>55</v>
      </c>
      <c r="D182" s="25" t="s">
        <v>55</v>
      </c>
      <c r="E182" s="25" t="s">
        <v>55</v>
      </c>
      <c r="F182" s="25" t="s">
        <v>1055</v>
      </c>
      <c r="G182" s="25" t="s">
        <v>67</v>
      </c>
      <c r="H182" s="25" t="s">
        <v>67</v>
      </c>
      <c r="I182" s="25" t="s">
        <v>57</v>
      </c>
      <c r="J182" s="25" t="s">
        <v>385</v>
      </c>
      <c r="K182" s="25" t="s">
        <v>58</v>
      </c>
      <c r="L182" s="25" t="s">
        <v>386</v>
      </c>
      <c r="M182" s="25" t="s">
        <v>1410</v>
      </c>
      <c r="N182" s="25" t="s">
        <v>526</v>
      </c>
      <c r="O182" s="25" t="s">
        <v>72</v>
      </c>
      <c r="P182" s="27">
        <v>43220</v>
      </c>
      <c r="Q182" s="25">
        <v>0</v>
      </c>
      <c r="R182" s="25">
        <v>0</v>
      </c>
      <c r="S182" s="25">
        <v>0</v>
      </c>
      <c r="T182" s="25">
        <v>4129716</v>
      </c>
      <c r="U182" s="25">
        <v>0</v>
      </c>
      <c r="V182" s="25" t="s">
        <v>1435</v>
      </c>
      <c r="W182" s="25" t="s">
        <v>55</v>
      </c>
      <c r="X182" s="25" t="s">
        <v>55</v>
      </c>
      <c r="Y182" s="25" t="s">
        <v>55</v>
      </c>
      <c r="Z182" s="25" t="s">
        <v>55</v>
      </c>
      <c r="AA182" s="25" t="s">
        <v>390</v>
      </c>
      <c r="AB182" s="25" t="s">
        <v>391</v>
      </c>
      <c r="AC182" s="25" t="s">
        <v>391</v>
      </c>
      <c r="AD182" s="25" t="s">
        <v>391</v>
      </c>
      <c r="AE182" s="25" t="s">
        <v>395</v>
      </c>
      <c r="AF182" s="25" t="s">
        <v>391</v>
      </c>
      <c r="AG182" s="25" t="s">
        <v>391</v>
      </c>
      <c r="AH182" s="25" t="s">
        <v>60</v>
      </c>
      <c r="AI182" s="25">
        <v>4129716</v>
      </c>
      <c r="AJ182" s="25">
        <v>0</v>
      </c>
      <c r="AK182" s="25">
        <v>0</v>
      </c>
      <c r="AL182" s="25">
        <v>4129716</v>
      </c>
      <c r="AM182" s="25">
        <v>4129716</v>
      </c>
      <c r="AN182" s="25" t="s">
        <v>1054</v>
      </c>
      <c r="AO182" s="25" t="s">
        <v>62</v>
      </c>
      <c r="AP182" s="25" t="s">
        <v>55</v>
      </c>
      <c r="AQ182" s="25" t="s">
        <v>158</v>
      </c>
      <c r="AR182" s="25" t="s">
        <v>64</v>
      </c>
      <c r="AS182" s="25" t="s">
        <v>65</v>
      </c>
      <c r="AT182" s="25">
        <v>1.1222085063404781</v>
      </c>
      <c r="AU182" s="25">
        <v>4129716</v>
      </c>
      <c r="AV182" s="25">
        <v>4129716</v>
      </c>
      <c r="AW182" s="25">
        <v>0</v>
      </c>
      <c r="AX182" s="25">
        <v>0</v>
      </c>
      <c r="AY182" s="25">
        <v>0</v>
      </c>
      <c r="AZ182" s="25">
        <v>4129716</v>
      </c>
      <c r="BA182" s="25">
        <v>0</v>
      </c>
      <c r="BB182" s="25">
        <v>4129716</v>
      </c>
      <c r="BC182" s="25">
        <v>0</v>
      </c>
      <c r="BD182" s="25">
        <v>0</v>
      </c>
      <c r="BE182" s="25" t="s">
        <v>232</v>
      </c>
      <c r="BF182" s="25" t="s">
        <v>213</v>
      </c>
      <c r="BG182" s="26">
        <v>43390</v>
      </c>
      <c r="BH182" s="26" t="s">
        <v>55</v>
      </c>
      <c r="BI182" s="26" t="s">
        <v>55</v>
      </c>
      <c r="BJ182" s="26" t="s">
        <v>55</v>
      </c>
      <c r="BK182" s="26">
        <v>43390</v>
      </c>
      <c r="BL182" s="26">
        <v>43416</v>
      </c>
      <c r="BM182" s="26" t="s">
        <v>55</v>
      </c>
      <c r="BN182" s="26" t="s">
        <v>55</v>
      </c>
      <c r="BO182" s="26" t="s">
        <v>55</v>
      </c>
      <c r="BP182" s="26">
        <v>43416</v>
      </c>
      <c r="BQ182" s="27">
        <v>43220</v>
      </c>
      <c r="BR182" s="28">
        <f t="shared" si="2"/>
        <v>6.5333333333333332</v>
      </c>
      <c r="BS182" s="21" t="s">
        <v>1586</v>
      </c>
      <c r="BT182" s="25" t="str">
        <f>INDEX(Countries[Country Name],MATCH(FR_tracker_table[[#This Row],[Country ID]],Countries[Country ID],0))</f>
        <v>Nicaragua</v>
      </c>
      <c r="BU182" s="25" t="str">
        <f>INDEX(Countries[Global Fund Region],MATCH(FR_tracker_table[[#This Row],[Country ID]],Countries[Country ID],0))</f>
        <v>LAC</v>
      </c>
      <c r="BV182" s="25" t="str">
        <f>INDEX(Countries[Portfolio Categorisation],MATCH(FR_tracker_table[[#This Row],[Country ID]],Countries[Country ID],0))</f>
        <v>Focused</v>
      </c>
      <c r="BW18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83" spans="1:75" ht="15" customHeight="1" x14ac:dyDescent="0.25">
      <c r="A183" s="25" t="s">
        <v>1056</v>
      </c>
      <c r="B183" s="25" t="s">
        <v>1057</v>
      </c>
      <c r="C183" s="25" t="s">
        <v>55</v>
      </c>
      <c r="D183" s="25" t="s">
        <v>55</v>
      </c>
      <c r="E183" s="25" t="s">
        <v>55</v>
      </c>
      <c r="F183" s="25" t="s">
        <v>1058</v>
      </c>
      <c r="G183" s="25" t="s">
        <v>56</v>
      </c>
      <c r="H183" s="25" t="s">
        <v>56</v>
      </c>
      <c r="I183" s="25" t="s">
        <v>83</v>
      </c>
      <c r="J183" s="25" t="s">
        <v>385</v>
      </c>
      <c r="K183" s="25" t="s">
        <v>58</v>
      </c>
      <c r="L183" s="25" t="s">
        <v>399</v>
      </c>
      <c r="M183" s="25" t="s">
        <v>387</v>
      </c>
      <c r="N183" s="25" t="s">
        <v>388</v>
      </c>
      <c r="O183" s="25" t="s">
        <v>77</v>
      </c>
      <c r="P183" s="27">
        <v>42975</v>
      </c>
      <c r="Q183" s="25">
        <v>7688102</v>
      </c>
      <c r="R183" s="25">
        <v>7729772</v>
      </c>
      <c r="S183" s="25">
        <v>6546270</v>
      </c>
      <c r="T183" s="25">
        <v>21964144</v>
      </c>
      <c r="U183" s="25">
        <v>0</v>
      </c>
      <c r="V183" s="25" t="s">
        <v>501</v>
      </c>
      <c r="W183" s="25" t="s">
        <v>55</v>
      </c>
      <c r="X183" s="25" t="s">
        <v>55</v>
      </c>
      <c r="Y183" s="25" t="s">
        <v>55</v>
      </c>
      <c r="Z183" s="25" t="s">
        <v>55</v>
      </c>
      <c r="AA183" s="25" t="s">
        <v>401</v>
      </c>
      <c r="AB183" s="25" t="s">
        <v>391</v>
      </c>
      <c r="AC183" s="25" t="s">
        <v>391</v>
      </c>
      <c r="AD183" s="25" t="s">
        <v>391</v>
      </c>
      <c r="AE183" s="25" t="s">
        <v>437</v>
      </c>
      <c r="AF183" s="25" t="s">
        <v>93</v>
      </c>
      <c r="AG183" s="25" t="s">
        <v>391</v>
      </c>
      <c r="AH183" s="25" t="s">
        <v>60</v>
      </c>
      <c r="AI183" s="25">
        <v>21964144</v>
      </c>
      <c r="AJ183" s="25">
        <v>0</v>
      </c>
      <c r="AK183" s="25">
        <v>2309618</v>
      </c>
      <c r="AL183" s="25">
        <v>21964144</v>
      </c>
      <c r="AM183" s="25">
        <v>21964144</v>
      </c>
      <c r="AN183" s="25" t="s">
        <v>1057</v>
      </c>
      <c r="AO183" s="25" t="s">
        <v>62</v>
      </c>
      <c r="AP183" s="25" t="s">
        <v>55</v>
      </c>
      <c r="AQ183" s="25" t="s">
        <v>157</v>
      </c>
      <c r="AR183" s="25" t="s">
        <v>64</v>
      </c>
      <c r="AS183" s="25" t="s">
        <v>65</v>
      </c>
      <c r="AT183" s="25">
        <v>1.1222085063404781</v>
      </c>
      <c r="AU183" s="25">
        <v>21964144</v>
      </c>
      <c r="AV183" s="25">
        <v>21964144</v>
      </c>
      <c r="AW183" s="25">
        <v>7688102</v>
      </c>
      <c r="AX183" s="25">
        <v>7729772</v>
      </c>
      <c r="AY183" s="25">
        <v>6546270</v>
      </c>
      <c r="AZ183" s="25">
        <v>21964144</v>
      </c>
      <c r="BA183" s="25">
        <v>0</v>
      </c>
      <c r="BB183" s="25">
        <v>21964144</v>
      </c>
      <c r="BC183" s="25">
        <v>0</v>
      </c>
      <c r="BD183" s="25">
        <v>2309618</v>
      </c>
      <c r="BE183" s="25" t="s">
        <v>207</v>
      </c>
      <c r="BF183" s="25" t="s">
        <v>208</v>
      </c>
      <c r="BG183" s="26">
        <v>43152</v>
      </c>
      <c r="BH183" s="26" t="s">
        <v>55</v>
      </c>
      <c r="BI183" s="26" t="s">
        <v>55</v>
      </c>
      <c r="BJ183" s="26" t="s">
        <v>55</v>
      </c>
      <c r="BK183" s="26">
        <v>43152</v>
      </c>
      <c r="BL183" s="26">
        <v>43182</v>
      </c>
      <c r="BM183" s="26" t="s">
        <v>55</v>
      </c>
      <c r="BN183" s="26" t="s">
        <v>55</v>
      </c>
      <c r="BO183" s="26" t="s">
        <v>55</v>
      </c>
      <c r="BP183" s="26">
        <v>43182</v>
      </c>
      <c r="BQ183" s="27">
        <v>42975</v>
      </c>
      <c r="BR183" s="28">
        <f t="shared" si="2"/>
        <v>6.9</v>
      </c>
      <c r="BS183" s="21" t="s">
        <v>1584</v>
      </c>
      <c r="BT183" s="25" t="str">
        <f>INDEX(Countries[Country Name],MATCH(FR_tracker_table[[#This Row],[Country ID]],Countries[Country ID],0))</f>
        <v>Nepal</v>
      </c>
      <c r="BU183" s="25" t="str">
        <f>INDEX(Countries[Global Fund Region],MATCH(FR_tracker_table[[#This Row],[Country ID]],Countries[Country ID],0))</f>
        <v>SE Asia</v>
      </c>
      <c r="BV183" s="25" t="str">
        <f>INDEX(Countries[Portfolio Categorisation],MATCH(FR_tracker_table[[#This Row],[Country ID]],Countries[Country ID],0))</f>
        <v>Core</v>
      </c>
      <c r="BW18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84" spans="1:75" ht="15" customHeight="1" x14ac:dyDescent="0.25">
      <c r="A184" s="25" t="s">
        <v>1059</v>
      </c>
      <c r="B184" s="25" t="s">
        <v>1060</v>
      </c>
      <c r="C184" s="25" t="s">
        <v>55</v>
      </c>
      <c r="D184" s="25" t="s">
        <v>55</v>
      </c>
      <c r="E184" s="25" t="s">
        <v>55</v>
      </c>
      <c r="F184" s="25" t="s">
        <v>1061</v>
      </c>
      <c r="G184" s="25" t="s">
        <v>70</v>
      </c>
      <c r="H184" s="25" t="s">
        <v>70</v>
      </c>
      <c r="I184" s="25" t="s">
        <v>83</v>
      </c>
      <c r="J184" s="25" t="s">
        <v>385</v>
      </c>
      <c r="K184" s="25" t="s">
        <v>58</v>
      </c>
      <c r="L184" s="25" t="s">
        <v>399</v>
      </c>
      <c r="M184" s="25" t="s">
        <v>387</v>
      </c>
      <c r="N184" s="25" t="s">
        <v>388</v>
      </c>
      <c r="O184" s="25" t="s">
        <v>77</v>
      </c>
      <c r="P184" s="27">
        <v>42975</v>
      </c>
      <c r="Q184" s="25">
        <v>1381085</v>
      </c>
      <c r="R184" s="25">
        <v>1598004</v>
      </c>
      <c r="S184" s="25">
        <v>1229457</v>
      </c>
      <c r="T184" s="25">
        <v>4208546</v>
      </c>
      <c r="U184" s="25">
        <v>0</v>
      </c>
      <c r="V184" s="25" t="s">
        <v>1062</v>
      </c>
      <c r="W184" s="25" t="s">
        <v>55</v>
      </c>
      <c r="X184" s="25" t="s">
        <v>55</v>
      </c>
      <c r="Y184" s="25" t="s">
        <v>55</v>
      </c>
      <c r="Z184" s="25" t="s">
        <v>55</v>
      </c>
      <c r="AA184" s="25" t="s">
        <v>401</v>
      </c>
      <c r="AB184" s="25" t="s">
        <v>391</v>
      </c>
      <c r="AC184" s="25" t="s">
        <v>391</v>
      </c>
      <c r="AD184" s="25" t="s">
        <v>391</v>
      </c>
      <c r="AE184" s="25" t="s">
        <v>437</v>
      </c>
      <c r="AF184" s="25" t="s">
        <v>93</v>
      </c>
      <c r="AG184" s="25" t="s">
        <v>391</v>
      </c>
      <c r="AH184" s="25" t="s">
        <v>60</v>
      </c>
      <c r="AI184" s="25">
        <v>4208546</v>
      </c>
      <c r="AJ184" s="25">
        <v>0</v>
      </c>
      <c r="AK184" s="25">
        <v>204682</v>
      </c>
      <c r="AL184" s="25">
        <v>4208547</v>
      </c>
      <c r="AM184" s="25">
        <v>4208547</v>
      </c>
      <c r="AN184" s="25" t="s">
        <v>1060</v>
      </c>
      <c r="AO184" s="25" t="s">
        <v>62</v>
      </c>
      <c r="AP184" s="25" t="s">
        <v>55</v>
      </c>
      <c r="AQ184" s="25" t="s">
        <v>157</v>
      </c>
      <c r="AR184" s="25" t="s">
        <v>64</v>
      </c>
      <c r="AS184" s="25" t="s">
        <v>65</v>
      </c>
      <c r="AT184" s="25">
        <v>1.1222085063404781</v>
      </c>
      <c r="AU184" s="25">
        <v>4208547</v>
      </c>
      <c r="AV184" s="25">
        <v>4208547</v>
      </c>
      <c r="AW184" s="25">
        <v>1381085</v>
      </c>
      <c r="AX184" s="25">
        <v>1598004</v>
      </c>
      <c r="AY184" s="25">
        <v>1229457</v>
      </c>
      <c r="AZ184" s="25">
        <v>4208546</v>
      </c>
      <c r="BA184" s="25">
        <v>0</v>
      </c>
      <c r="BB184" s="25">
        <v>4208546</v>
      </c>
      <c r="BC184" s="25">
        <v>0</v>
      </c>
      <c r="BD184" s="25">
        <v>204682</v>
      </c>
      <c r="BE184" s="25" t="s">
        <v>207</v>
      </c>
      <c r="BF184" s="25" t="s">
        <v>208</v>
      </c>
      <c r="BG184" s="26">
        <v>43152</v>
      </c>
      <c r="BH184" s="26" t="s">
        <v>55</v>
      </c>
      <c r="BI184" s="26" t="s">
        <v>55</v>
      </c>
      <c r="BJ184" s="26" t="s">
        <v>55</v>
      </c>
      <c r="BK184" s="26">
        <v>43152</v>
      </c>
      <c r="BL184" s="26">
        <v>43182</v>
      </c>
      <c r="BM184" s="26" t="s">
        <v>55</v>
      </c>
      <c r="BN184" s="26" t="s">
        <v>55</v>
      </c>
      <c r="BO184" s="26" t="s">
        <v>55</v>
      </c>
      <c r="BP184" s="26">
        <v>43182</v>
      </c>
      <c r="BQ184" s="27">
        <v>42975</v>
      </c>
      <c r="BR184" s="28">
        <f t="shared" si="2"/>
        <v>6.9</v>
      </c>
      <c r="BS184" s="21" t="s">
        <v>1584</v>
      </c>
      <c r="BT184" s="25" t="str">
        <f>INDEX(Countries[Country Name],MATCH(FR_tracker_table[[#This Row],[Country ID]],Countries[Country ID],0))</f>
        <v>Nepal</v>
      </c>
      <c r="BU184" s="25" t="str">
        <f>INDEX(Countries[Global Fund Region],MATCH(FR_tracker_table[[#This Row],[Country ID]],Countries[Country ID],0))</f>
        <v>SE Asia</v>
      </c>
      <c r="BV184" s="25" t="str">
        <f>INDEX(Countries[Portfolio Categorisation],MATCH(FR_tracker_table[[#This Row],[Country ID]],Countries[Country ID],0))</f>
        <v>Core</v>
      </c>
      <c r="BW18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85" spans="1:75" ht="15" customHeight="1" x14ac:dyDescent="0.25">
      <c r="A185" s="25" t="s">
        <v>1063</v>
      </c>
      <c r="B185" s="25" t="s">
        <v>1064</v>
      </c>
      <c r="C185" s="25" t="s">
        <v>55</v>
      </c>
      <c r="D185" s="25" t="s">
        <v>55</v>
      </c>
      <c r="E185" s="25" t="s">
        <v>55</v>
      </c>
      <c r="F185" s="25" t="s">
        <v>1065</v>
      </c>
      <c r="G185" s="25" t="s">
        <v>67</v>
      </c>
      <c r="H185" s="25" t="s">
        <v>67</v>
      </c>
      <c r="I185" s="25" t="s">
        <v>83</v>
      </c>
      <c r="J185" s="25" t="s">
        <v>385</v>
      </c>
      <c r="K185" s="25" t="s">
        <v>58</v>
      </c>
      <c r="L185" s="25" t="s">
        <v>399</v>
      </c>
      <c r="M185" s="25" t="s">
        <v>387</v>
      </c>
      <c r="N185" s="25" t="s">
        <v>388</v>
      </c>
      <c r="O185" s="25" t="s">
        <v>77</v>
      </c>
      <c r="P185" s="27">
        <v>42975</v>
      </c>
      <c r="Q185" s="25">
        <v>5905101</v>
      </c>
      <c r="R185" s="25">
        <v>5720848</v>
      </c>
      <c r="S185" s="25">
        <v>4512599</v>
      </c>
      <c r="T185" s="25">
        <v>16138548</v>
      </c>
      <c r="U185" s="25">
        <v>0</v>
      </c>
      <c r="V185" s="25" t="s">
        <v>1066</v>
      </c>
      <c r="W185" s="25" t="s">
        <v>55</v>
      </c>
      <c r="X185" s="25" t="s">
        <v>55</v>
      </c>
      <c r="Y185" s="25" t="s">
        <v>55</v>
      </c>
      <c r="Z185" s="25" t="s">
        <v>55</v>
      </c>
      <c r="AA185" s="25" t="s">
        <v>401</v>
      </c>
      <c r="AB185" s="25" t="s">
        <v>391</v>
      </c>
      <c r="AC185" s="25" t="s">
        <v>391</v>
      </c>
      <c r="AD185" s="25" t="s">
        <v>391</v>
      </c>
      <c r="AE185" s="25" t="s">
        <v>437</v>
      </c>
      <c r="AF185" s="25" t="s">
        <v>93</v>
      </c>
      <c r="AG185" s="25" t="s">
        <v>391</v>
      </c>
      <c r="AH185" s="25" t="s">
        <v>60</v>
      </c>
      <c r="AI185" s="25">
        <v>16138548</v>
      </c>
      <c r="AJ185" s="25">
        <v>0</v>
      </c>
      <c r="AK185" s="25">
        <v>1480042</v>
      </c>
      <c r="AL185" s="25">
        <v>16138548</v>
      </c>
      <c r="AM185" s="25">
        <v>16138548</v>
      </c>
      <c r="AN185" s="25" t="s">
        <v>1064</v>
      </c>
      <c r="AO185" s="25" t="s">
        <v>62</v>
      </c>
      <c r="AP185" s="25" t="s">
        <v>55</v>
      </c>
      <c r="AQ185" s="25" t="s">
        <v>157</v>
      </c>
      <c r="AR185" s="25" t="s">
        <v>64</v>
      </c>
      <c r="AS185" s="25" t="s">
        <v>65</v>
      </c>
      <c r="AT185" s="25">
        <v>1.1222085063404781</v>
      </c>
      <c r="AU185" s="25">
        <v>16138548</v>
      </c>
      <c r="AV185" s="25">
        <v>16138548</v>
      </c>
      <c r="AW185" s="25">
        <v>5905101</v>
      </c>
      <c r="AX185" s="25">
        <v>5720848</v>
      </c>
      <c r="AY185" s="25">
        <v>4512599</v>
      </c>
      <c r="AZ185" s="25">
        <v>16138548</v>
      </c>
      <c r="BA185" s="25">
        <v>0</v>
      </c>
      <c r="BB185" s="25">
        <v>16138548</v>
      </c>
      <c r="BC185" s="25">
        <v>0</v>
      </c>
      <c r="BD185" s="25">
        <v>1480042</v>
      </c>
      <c r="BE185" s="25" t="s">
        <v>207</v>
      </c>
      <c r="BF185" s="25" t="s">
        <v>208</v>
      </c>
      <c r="BG185" s="26">
        <v>43152</v>
      </c>
      <c r="BH185" s="26" t="s">
        <v>55</v>
      </c>
      <c r="BI185" s="26" t="s">
        <v>55</v>
      </c>
      <c r="BJ185" s="26" t="s">
        <v>55</v>
      </c>
      <c r="BK185" s="26">
        <v>43152</v>
      </c>
      <c r="BL185" s="26">
        <v>43182</v>
      </c>
      <c r="BM185" s="26" t="s">
        <v>55</v>
      </c>
      <c r="BN185" s="26" t="s">
        <v>55</v>
      </c>
      <c r="BO185" s="26" t="s">
        <v>55</v>
      </c>
      <c r="BP185" s="26">
        <v>43182</v>
      </c>
      <c r="BQ185" s="27">
        <v>42975</v>
      </c>
      <c r="BR185" s="28">
        <f t="shared" si="2"/>
        <v>6.9</v>
      </c>
      <c r="BS185" s="21" t="s">
        <v>1584</v>
      </c>
      <c r="BT185" s="25" t="str">
        <f>INDEX(Countries[Country Name],MATCH(FR_tracker_table[[#This Row],[Country ID]],Countries[Country ID],0))</f>
        <v>Nepal</v>
      </c>
      <c r="BU185" s="25" t="str">
        <f>INDEX(Countries[Global Fund Region],MATCH(FR_tracker_table[[#This Row],[Country ID]],Countries[Country ID],0))</f>
        <v>SE Asia</v>
      </c>
      <c r="BV185" s="25" t="str">
        <f>INDEX(Countries[Portfolio Categorisation],MATCH(FR_tracker_table[[#This Row],[Country ID]],Countries[Country ID],0))</f>
        <v>Core</v>
      </c>
      <c r="BW18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86" spans="1:75" ht="15" customHeight="1" x14ac:dyDescent="0.25">
      <c r="A186" s="25" t="s">
        <v>1067</v>
      </c>
      <c r="B186" s="25" t="s">
        <v>1068</v>
      </c>
      <c r="C186" s="25" t="s">
        <v>55</v>
      </c>
      <c r="D186" s="25" t="s">
        <v>55</v>
      </c>
      <c r="E186" s="25" t="s">
        <v>55</v>
      </c>
      <c r="F186" s="25" t="s">
        <v>1069</v>
      </c>
      <c r="G186" s="25" t="s">
        <v>56</v>
      </c>
      <c r="H186" s="25" t="s">
        <v>56</v>
      </c>
      <c r="I186" s="25" t="s">
        <v>83</v>
      </c>
      <c r="J186" s="25" t="s">
        <v>385</v>
      </c>
      <c r="K186" s="25" t="s">
        <v>58</v>
      </c>
      <c r="L186" s="25" t="s">
        <v>498</v>
      </c>
      <c r="M186" s="25" t="s">
        <v>499</v>
      </c>
      <c r="N186" s="25" t="s">
        <v>388</v>
      </c>
      <c r="O186" s="25" t="s">
        <v>69</v>
      </c>
      <c r="P186" s="27">
        <v>42880</v>
      </c>
      <c r="Q186" s="25">
        <v>9205262.3308315873</v>
      </c>
      <c r="R186" s="25">
        <v>11934495.770126902</v>
      </c>
      <c r="S186" s="25">
        <v>13816348.624510592</v>
      </c>
      <c r="T186" s="25">
        <v>34956106.725469083</v>
      </c>
      <c r="U186" s="25">
        <v>0</v>
      </c>
      <c r="V186" s="25" t="s">
        <v>1070</v>
      </c>
      <c r="W186" s="25" t="s">
        <v>1071</v>
      </c>
      <c r="X186" s="25" t="s">
        <v>55</v>
      </c>
      <c r="Y186" s="25" t="s">
        <v>55</v>
      </c>
      <c r="Z186" s="25" t="s">
        <v>55</v>
      </c>
      <c r="AA186" s="25" t="s">
        <v>422</v>
      </c>
      <c r="AB186" s="25" t="s">
        <v>391</v>
      </c>
      <c r="AC186" s="25" t="s">
        <v>391</v>
      </c>
      <c r="AD186" s="25" t="s">
        <v>391</v>
      </c>
      <c r="AE186" s="25" t="s">
        <v>395</v>
      </c>
      <c r="AF186" s="25" t="s">
        <v>391</v>
      </c>
      <c r="AG186" s="25" t="s">
        <v>391</v>
      </c>
      <c r="AH186" s="25" t="s">
        <v>60</v>
      </c>
      <c r="AI186" s="25">
        <v>34956107</v>
      </c>
      <c r="AJ186" s="25">
        <v>0</v>
      </c>
      <c r="AK186" s="25">
        <v>1118789</v>
      </c>
      <c r="AL186" s="25">
        <v>34956107</v>
      </c>
      <c r="AM186" s="25">
        <v>34956107</v>
      </c>
      <c r="AN186" s="25" t="s">
        <v>1068</v>
      </c>
      <c r="AO186" s="25" t="s">
        <v>62</v>
      </c>
      <c r="AP186" s="25" t="s">
        <v>55</v>
      </c>
      <c r="AQ186" s="25" t="s">
        <v>161</v>
      </c>
      <c r="AR186" s="25" t="s">
        <v>64</v>
      </c>
      <c r="AS186" s="25" t="s">
        <v>65</v>
      </c>
      <c r="AT186" s="25">
        <v>1.1222085063404781</v>
      </c>
      <c r="AU186" s="25">
        <v>34956107</v>
      </c>
      <c r="AV186" s="25">
        <v>34956107</v>
      </c>
      <c r="AW186" s="25">
        <v>9205262.3308315873</v>
      </c>
      <c r="AX186" s="25">
        <v>11934495.770126902</v>
      </c>
      <c r="AY186" s="25">
        <v>13816348.624510592</v>
      </c>
      <c r="AZ186" s="25">
        <v>34956106.725469083</v>
      </c>
      <c r="BA186" s="25">
        <v>0</v>
      </c>
      <c r="BB186" s="25">
        <v>34956107</v>
      </c>
      <c r="BC186" s="25">
        <v>0</v>
      </c>
      <c r="BD186" s="25">
        <v>1118789</v>
      </c>
      <c r="BE186" s="25" t="s">
        <v>227</v>
      </c>
      <c r="BF186" s="25" t="s">
        <v>228</v>
      </c>
      <c r="BG186" s="26">
        <v>43060</v>
      </c>
      <c r="BH186" s="26" t="s">
        <v>55</v>
      </c>
      <c r="BI186" s="26" t="s">
        <v>55</v>
      </c>
      <c r="BJ186" s="26" t="s">
        <v>55</v>
      </c>
      <c r="BK186" s="26">
        <v>43060</v>
      </c>
      <c r="BL186" s="26">
        <v>43082</v>
      </c>
      <c r="BM186" s="26" t="s">
        <v>55</v>
      </c>
      <c r="BN186" s="26" t="s">
        <v>55</v>
      </c>
      <c r="BO186" s="26" t="s">
        <v>55</v>
      </c>
      <c r="BP186" s="26">
        <v>43082</v>
      </c>
      <c r="BQ186" s="27">
        <v>42878</v>
      </c>
      <c r="BR186" s="28">
        <f t="shared" si="2"/>
        <v>6.8</v>
      </c>
      <c r="BS186" s="21" t="s">
        <v>1583</v>
      </c>
      <c r="BT186" s="25" t="str">
        <f>INDEX(Countries[Country Name],MATCH(FR_tracker_table[[#This Row],[Country ID]],Countries[Country ID],0))</f>
        <v>Pakistan</v>
      </c>
      <c r="BU186" s="25" t="str">
        <f>INDEX(Countries[Global Fund Region],MATCH(FR_tracker_table[[#This Row],[Country ID]],Countries[Country ID],0))</f>
        <v>HI Asia</v>
      </c>
      <c r="BV186" s="25" t="str">
        <f>INDEX(Countries[Portfolio Categorisation],MATCH(FR_tracker_table[[#This Row],[Country ID]],Countries[Country ID],0))</f>
        <v>High Impact</v>
      </c>
      <c r="BW18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87" spans="1:75" ht="15" customHeight="1" x14ac:dyDescent="0.25">
      <c r="A187" s="25" t="s">
        <v>1072</v>
      </c>
      <c r="B187" s="25" t="s">
        <v>1073</v>
      </c>
      <c r="C187" s="25" t="s">
        <v>55</v>
      </c>
      <c r="D187" s="25" t="s">
        <v>55</v>
      </c>
      <c r="E187" s="25" t="s">
        <v>55</v>
      </c>
      <c r="F187" s="25" t="s">
        <v>1074</v>
      </c>
      <c r="G187" s="25" t="s">
        <v>70</v>
      </c>
      <c r="H187" s="25" t="s">
        <v>70</v>
      </c>
      <c r="I187" s="25" t="s">
        <v>57</v>
      </c>
      <c r="J187" s="25" t="s">
        <v>385</v>
      </c>
      <c r="K187" s="25" t="s">
        <v>58</v>
      </c>
      <c r="L187" s="25" t="s">
        <v>498</v>
      </c>
      <c r="M187" s="25" t="s">
        <v>499</v>
      </c>
      <c r="N187" s="25" t="s">
        <v>388</v>
      </c>
      <c r="O187" s="25" t="s">
        <v>59</v>
      </c>
      <c r="P187" s="27">
        <v>42814</v>
      </c>
      <c r="Q187" s="25">
        <v>0</v>
      </c>
      <c r="R187" s="25">
        <v>0</v>
      </c>
      <c r="S187" s="25">
        <v>0</v>
      </c>
      <c r="T187" s="25">
        <v>39232878</v>
      </c>
      <c r="U187" s="25">
        <v>0</v>
      </c>
      <c r="V187" s="25" t="s">
        <v>1075</v>
      </c>
      <c r="W187" s="25" t="s">
        <v>1076</v>
      </c>
      <c r="X187" s="25" t="s">
        <v>55</v>
      </c>
      <c r="Y187" s="25" t="s">
        <v>55</v>
      </c>
      <c r="Z187" s="25" t="s">
        <v>55</v>
      </c>
      <c r="AA187" s="25" t="s">
        <v>390</v>
      </c>
      <c r="AB187" s="25" t="s">
        <v>391</v>
      </c>
      <c r="AC187" s="25" t="s">
        <v>391</v>
      </c>
      <c r="AD187" s="25" t="s">
        <v>391</v>
      </c>
      <c r="AE187" s="25" t="s">
        <v>395</v>
      </c>
      <c r="AF187" s="25" t="s">
        <v>391</v>
      </c>
      <c r="AG187" s="25" t="s">
        <v>391</v>
      </c>
      <c r="AH187" s="25" t="s">
        <v>60</v>
      </c>
      <c r="AI187" s="25">
        <v>39232878</v>
      </c>
      <c r="AJ187" s="25">
        <v>0</v>
      </c>
      <c r="AK187" s="25">
        <v>1635000</v>
      </c>
      <c r="AL187" s="25">
        <v>39232878</v>
      </c>
      <c r="AM187" s="25">
        <v>39232878</v>
      </c>
      <c r="AN187" s="25" t="s">
        <v>1073</v>
      </c>
      <c r="AO187" s="25" t="s">
        <v>62</v>
      </c>
      <c r="AP187" s="25" t="s">
        <v>55</v>
      </c>
      <c r="AQ187" s="25" t="s">
        <v>161</v>
      </c>
      <c r="AR187" s="25" t="s">
        <v>64</v>
      </c>
      <c r="AS187" s="25" t="s">
        <v>65</v>
      </c>
      <c r="AT187" s="25">
        <v>1.1222085063404781</v>
      </c>
      <c r="AU187" s="25">
        <v>39232878</v>
      </c>
      <c r="AV187" s="25">
        <v>39232878</v>
      </c>
      <c r="AW187" s="25">
        <v>0</v>
      </c>
      <c r="AX187" s="25">
        <v>0</v>
      </c>
      <c r="AY187" s="25">
        <v>0</v>
      </c>
      <c r="AZ187" s="25">
        <v>39232878</v>
      </c>
      <c r="BA187" s="25">
        <v>0</v>
      </c>
      <c r="BB187" s="25">
        <v>39232878</v>
      </c>
      <c r="BC187" s="25">
        <v>0</v>
      </c>
      <c r="BD187" s="25">
        <v>1635000</v>
      </c>
      <c r="BE187" s="25" t="s">
        <v>227</v>
      </c>
      <c r="BF187" s="25" t="s">
        <v>228</v>
      </c>
      <c r="BG187" s="26">
        <v>42991</v>
      </c>
      <c r="BH187" s="26" t="s">
        <v>55</v>
      </c>
      <c r="BI187" s="26" t="s">
        <v>55</v>
      </c>
      <c r="BJ187" s="26" t="s">
        <v>55</v>
      </c>
      <c r="BK187" s="26">
        <v>42991</v>
      </c>
      <c r="BL187" s="26">
        <v>43021</v>
      </c>
      <c r="BM187" s="26" t="s">
        <v>55</v>
      </c>
      <c r="BN187" s="26" t="s">
        <v>55</v>
      </c>
      <c r="BO187" s="26" t="s">
        <v>55</v>
      </c>
      <c r="BP187" s="26">
        <v>43021</v>
      </c>
      <c r="BQ187" s="27">
        <v>42814</v>
      </c>
      <c r="BR187" s="28">
        <f t="shared" si="2"/>
        <v>6.9</v>
      </c>
      <c r="BS187" s="21" t="s">
        <v>1582</v>
      </c>
      <c r="BT187" s="25" t="str">
        <f>INDEX(Countries[Country Name],MATCH(FR_tracker_table[[#This Row],[Country ID]],Countries[Country ID],0))</f>
        <v>Pakistan</v>
      </c>
      <c r="BU187" s="25" t="str">
        <f>INDEX(Countries[Global Fund Region],MATCH(FR_tracker_table[[#This Row],[Country ID]],Countries[Country ID],0))</f>
        <v>HI Asia</v>
      </c>
      <c r="BV187" s="25" t="str">
        <f>INDEX(Countries[Portfolio Categorisation],MATCH(FR_tracker_table[[#This Row],[Country ID]],Countries[Country ID],0))</f>
        <v>High Impact</v>
      </c>
      <c r="BW18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88" spans="1:75" ht="15" customHeight="1" x14ac:dyDescent="0.25">
      <c r="A188" s="25" t="s">
        <v>1077</v>
      </c>
      <c r="B188" s="25" t="s">
        <v>1078</v>
      </c>
      <c r="C188" s="25" t="s">
        <v>55</v>
      </c>
      <c r="D188" s="25" t="s">
        <v>55</v>
      </c>
      <c r="E188" s="25" t="s">
        <v>55</v>
      </c>
      <c r="F188" s="25" t="s">
        <v>1079</v>
      </c>
      <c r="G188" s="25" t="s">
        <v>67</v>
      </c>
      <c r="H188" s="25" t="s">
        <v>67</v>
      </c>
      <c r="I188" s="25" t="s">
        <v>83</v>
      </c>
      <c r="J188" s="25" t="s">
        <v>385</v>
      </c>
      <c r="K188" s="25" t="s">
        <v>58</v>
      </c>
      <c r="L188" s="25" t="s">
        <v>498</v>
      </c>
      <c r="M188" s="25" t="s">
        <v>566</v>
      </c>
      <c r="N188" s="25" t="s">
        <v>388</v>
      </c>
      <c r="O188" s="25" t="s">
        <v>77</v>
      </c>
      <c r="P188" s="27">
        <v>42975</v>
      </c>
      <c r="Q188" s="25">
        <v>40270804</v>
      </c>
      <c r="R188" s="25">
        <v>44531290</v>
      </c>
      <c r="S188" s="25">
        <v>45361121</v>
      </c>
      <c r="T188" s="25">
        <v>130163215</v>
      </c>
      <c r="U188" s="25">
        <v>0</v>
      </c>
      <c r="V188" s="25" t="s">
        <v>1080</v>
      </c>
      <c r="W188" s="25" t="s">
        <v>1081</v>
      </c>
      <c r="X188" s="25" t="s">
        <v>1082</v>
      </c>
      <c r="Y188" s="25" t="s">
        <v>55</v>
      </c>
      <c r="Z188" s="25" t="s">
        <v>55</v>
      </c>
      <c r="AA188" s="25" t="s">
        <v>422</v>
      </c>
      <c r="AB188" s="25" t="s">
        <v>391</v>
      </c>
      <c r="AC188" s="25" t="s">
        <v>391</v>
      </c>
      <c r="AD188" s="25" t="s">
        <v>391</v>
      </c>
      <c r="AE188" s="25" t="s">
        <v>422</v>
      </c>
      <c r="AF188" s="25" t="s">
        <v>391</v>
      </c>
      <c r="AG188" s="25" t="s">
        <v>391</v>
      </c>
      <c r="AH188" s="25" t="s">
        <v>60</v>
      </c>
      <c r="AI188" s="25">
        <v>130163215</v>
      </c>
      <c r="AJ188" s="25">
        <v>0</v>
      </c>
      <c r="AK188" s="25">
        <v>4546060</v>
      </c>
      <c r="AL188" s="25">
        <v>130163215</v>
      </c>
      <c r="AM188" s="25">
        <v>130163215</v>
      </c>
      <c r="AN188" s="25" t="s">
        <v>1078</v>
      </c>
      <c r="AO188" s="25" t="s">
        <v>62</v>
      </c>
      <c r="AP188" s="25" t="s">
        <v>55</v>
      </c>
      <c r="AQ188" s="25" t="s">
        <v>161</v>
      </c>
      <c r="AR188" s="25" t="s">
        <v>64</v>
      </c>
      <c r="AS188" s="25" t="s">
        <v>65</v>
      </c>
      <c r="AT188" s="25">
        <v>1.1222085063404781</v>
      </c>
      <c r="AU188" s="25">
        <v>130163215</v>
      </c>
      <c r="AV188" s="25">
        <v>130163215</v>
      </c>
      <c r="AW188" s="25">
        <v>40270804</v>
      </c>
      <c r="AX188" s="25">
        <v>44531290</v>
      </c>
      <c r="AY188" s="25">
        <v>45361121</v>
      </c>
      <c r="AZ188" s="25">
        <v>130163215</v>
      </c>
      <c r="BA188" s="25">
        <v>0</v>
      </c>
      <c r="BB188" s="25">
        <v>130163215</v>
      </c>
      <c r="BC188" s="25">
        <v>0</v>
      </c>
      <c r="BD188" s="25">
        <v>4546060</v>
      </c>
      <c r="BE188" s="25" t="s">
        <v>227</v>
      </c>
      <c r="BF188" s="25" t="s">
        <v>228</v>
      </c>
      <c r="BG188" s="26">
        <v>43076</v>
      </c>
      <c r="BH188" s="26" t="s">
        <v>55</v>
      </c>
      <c r="BI188" s="26" t="s">
        <v>55</v>
      </c>
      <c r="BJ188" s="26" t="s">
        <v>55</v>
      </c>
      <c r="BK188" s="26">
        <v>43076</v>
      </c>
      <c r="BL188" s="26">
        <v>43112</v>
      </c>
      <c r="BM188" s="26" t="s">
        <v>55</v>
      </c>
      <c r="BN188" s="26" t="s">
        <v>55</v>
      </c>
      <c r="BO188" s="26" t="s">
        <v>55</v>
      </c>
      <c r="BP188" s="26">
        <v>43112</v>
      </c>
      <c r="BQ188" s="27">
        <v>42975</v>
      </c>
      <c r="BR188" s="28">
        <f t="shared" si="2"/>
        <v>4.5666666666666664</v>
      </c>
      <c r="BS188" s="21" t="s">
        <v>1584</v>
      </c>
      <c r="BT188" s="25" t="str">
        <f>INDEX(Countries[Country Name],MATCH(FR_tracker_table[[#This Row],[Country ID]],Countries[Country ID],0))</f>
        <v>Pakistan</v>
      </c>
      <c r="BU188" s="25" t="str">
        <f>INDEX(Countries[Global Fund Region],MATCH(FR_tracker_table[[#This Row],[Country ID]],Countries[Country ID],0))</f>
        <v>HI Asia</v>
      </c>
      <c r="BV188" s="25" t="str">
        <f>INDEX(Countries[Portfolio Categorisation],MATCH(FR_tracker_table[[#This Row],[Country ID]],Countries[Country ID],0))</f>
        <v>High Impact</v>
      </c>
      <c r="BW18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89" spans="1:75" ht="15" customHeight="1" x14ac:dyDescent="0.25">
      <c r="A189" s="25" t="s">
        <v>1083</v>
      </c>
      <c r="B189" s="25" t="s">
        <v>1084</v>
      </c>
      <c r="C189" s="25" t="s">
        <v>1085</v>
      </c>
      <c r="D189" s="25" t="s">
        <v>55</v>
      </c>
      <c r="E189" s="25" t="s">
        <v>55</v>
      </c>
      <c r="F189" s="25" t="s">
        <v>1086</v>
      </c>
      <c r="G189" s="25" t="s">
        <v>407</v>
      </c>
      <c r="H189" s="25" t="s">
        <v>75</v>
      </c>
      <c r="I189" s="25" t="s">
        <v>71</v>
      </c>
      <c r="J189" s="25" t="s">
        <v>385</v>
      </c>
      <c r="K189" s="25" t="s">
        <v>58</v>
      </c>
      <c r="L189" s="25" t="s">
        <v>1409</v>
      </c>
      <c r="M189" s="25" t="s">
        <v>386</v>
      </c>
      <c r="N189" s="25" t="s">
        <v>526</v>
      </c>
      <c r="O189" s="25" t="s">
        <v>72</v>
      </c>
      <c r="P189" s="27">
        <v>43220</v>
      </c>
      <c r="Q189" s="25">
        <v>1653850</v>
      </c>
      <c r="R189" s="25">
        <v>728698</v>
      </c>
      <c r="S189" s="25">
        <v>303344</v>
      </c>
      <c r="T189" s="25">
        <v>2685892</v>
      </c>
      <c r="U189" s="25">
        <v>0</v>
      </c>
      <c r="V189" s="25" t="s">
        <v>389</v>
      </c>
      <c r="W189" s="25" t="s">
        <v>55</v>
      </c>
      <c r="X189" s="25" t="s">
        <v>55</v>
      </c>
      <c r="Y189" s="25" t="s">
        <v>55</v>
      </c>
      <c r="Z189" s="25" t="s">
        <v>55</v>
      </c>
      <c r="AA189" s="25" t="s">
        <v>422</v>
      </c>
      <c r="AB189" s="25" t="s">
        <v>391</v>
      </c>
      <c r="AC189" s="25" t="s">
        <v>391</v>
      </c>
      <c r="AD189" s="25" t="s">
        <v>391</v>
      </c>
      <c r="AE189" s="25" t="s">
        <v>395</v>
      </c>
      <c r="AF189" s="25" t="s">
        <v>391</v>
      </c>
      <c r="AG189" s="25" t="s">
        <v>391</v>
      </c>
      <c r="AH189" s="25" t="s">
        <v>60</v>
      </c>
      <c r="AI189" s="25">
        <v>2685892</v>
      </c>
      <c r="AJ189" s="25">
        <v>0</v>
      </c>
      <c r="AK189" s="25">
        <v>132000</v>
      </c>
      <c r="AL189" s="25">
        <v>2685892</v>
      </c>
      <c r="AM189" s="25">
        <v>2685892</v>
      </c>
      <c r="AN189" s="25" t="s">
        <v>1087</v>
      </c>
      <c r="AO189" s="25" t="s">
        <v>62</v>
      </c>
      <c r="AP189" s="25" t="s">
        <v>55</v>
      </c>
      <c r="AQ189" s="25" t="s">
        <v>162</v>
      </c>
      <c r="AR189" s="25" t="s">
        <v>64</v>
      </c>
      <c r="AS189" s="25" t="s">
        <v>65</v>
      </c>
      <c r="AT189" s="25">
        <v>1.1222085063404781</v>
      </c>
      <c r="AU189" s="25">
        <v>2685892</v>
      </c>
      <c r="AV189" s="25">
        <v>2685892</v>
      </c>
      <c r="AW189" s="25">
        <v>1653850</v>
      </c>
      <c r="AX189" s="25">
        <v>728698</v>
      </c>
      <c r="AY189" s="25">
        <v>303344</v>
      </c>
      <c r="AZ189" s="25">
        <v>2685892</v>
      </c>
      <c r="BA189" s="25">
        <v>0</v>
      </c>
      <c r="BB189" s="25">
        <v>2685892</v>
      </c>
      <c r="BC189" s="25">
        <v>0</v>
      </c>
      <c r="BD189" s="25">
        <v>132000</v>
      </c>
      <c r="BE189" s="25" t="s">
        <v>232</v>
      </c>
      <c r="BF189" s="25" t="s">
        <v>213</v>
      </c>
      <c r="BG189" s="26">
        <v>43390</v>
      </c>
      <c r="BH189" s="26" t="s">
        <v>55</v>
      </c>
      <c r="BI189" s="26" t="s">
        <v>55</v>
      </c>
      <c r="BJ189" s="26" t="s">
        <v>55</v>
      </c>
      <c r="BK189" s="26">
        <v>43390</v>
      </c>
      <c r="BL189" s="26">
        <v>43416</v>
      </c>
      <c r="BM189" s="26" t="s">
        <v>55</v>
      </c>
      <c r="BN189" s="26" t="s">
        <v>55</v>
      </c>
      <c r="BO189" s="26" t="s">
        <v>55</v>
      </c>
      <c r="BP189" s="26">
        <v>43416</v>
      </c>
      <c r="BQ189" s="27">
        <v>43220</v>
      </c>
      <c r="BR189" s="28">
        <f t="shared" si="2"/>
        <v>6.5333333333333332</v>
      </c>
      <c r="BS189" s="21" t="s">
        <v>1586</v>
      </c>
      <c r="BT189" s="25" t="str">
        <f>INDEX(Countries[Country Name],MATCH(FR_tracker_table[[#This Row],[Country ID]],Countries[Country ID],0))</f>
        <v>Panama</v>
      </c>
      <c r="BU189" s="25" t="str">
        <f>INDEX(Countries[Global Fund Region],MATCH(FR_tracker_table[[#This Row],[Country ID]],Countries[Country ID],0))</f>
        <v>LAC</v>
      </c>
      <c r="BV189" s="25" t="str">
        <f>INDEX(Countries[Portfolio Categorisation],MATCH(FR_tracker_table[[#This Row],[Country ID]],Countries[Country ID],0))</f>
        <v>Focused</v>
      </c>
      <c r="BW18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90" spans="1:75" ht="15" customHeight="1" x14ac:dyDescent="0.25">
      <c r="A190" s="25" t="s">
        <v>1088</v>
      </c>
      <c r="B190" s="25" t="s">
        <v>1089</v>
      </c>
      <c r="C190" s="25" t="s">
        <v>55</v>
      </c>
      <c r="D190" s="25" t="s">
        <v>55</v>
      </c>
      <c r="E190" s="25" t="s">
        <v>55</v>
      </c>
      <c r="F190" s="25" t="s">
        <v>1090</v>
      </c>
      <c r="G190" s="25" t="s">
        <v>56</v>
      </c>
      <c r="H190" s="25" t="s">
        <v>56</v>
      </c>
      <c r="I190" s="25" t="s">
        <v>57</v>
      </c>
      <c r="J190" s="25" t="s">
        <v>385</v>
      </c>
      <c r="K190" s="25" t="s">
        <v>58</v>
      </c>
      <c r="L190" s="25" t="s">
        <v>399</v>
      </c>
      <c r="M190" s="25" t="s">
        <v>1504</v>
      </c>
      <c r="N190" s="25" t="s">
        <v>526</v>
      </c>
      <c r="O190" s="25" t="s">
        <v>109</v>
      </c>
      <c r="P190" s="27">
        <v>43308</v>
      </c>
      <c r="Q190" s="25">
        <v>0</v>
      </c>
      <c r="R190" s="25">
        <v>0</v>
      </c>
      <c r="S190" s="25">
        <v>0</v>
      </c>
      <c r="T190" s="25">
        <v>6264586</v>
      </c>
      <c r="U190" s="25">
        <v>0</v>
      </c>
      <c r="V190" s="25" t="s">
        <v>1558</v>
      </c>
      <c r="W190" s="25" t="s">
        <v>55</v>
      </c>
      <c r="X190" s="25" t="s">
        <v>55</v>
      </c>
      <c r="Y190" s="25" t="s">
        <v>55</v>
      </c>
      <c r="Z190" s="25" t="s">
        <v>55</v>
      </c>
      <c r="AA190" s="25" t="s">
        <v>390</v>
      </c>
      <c r="AB190" s="25" t="s">
        <v>55</v>
      </c>
      <c r="AC190" s="25" t="s">
        <v>55</v>
      </c>
      <c r="AD190" s="25" t="s">
        <v>55</v>
      </c>
      <c r="AE190" s="25" t="s">
        <v>55</v>
      </c>
      <c r="AF190" s="25" t="s">
        <v>55</v>
      </c>
      <c r="AG190" s="25" t="s">
        <v>55</v>
      </c>
      <c r="AH190" s="25" t="s">
        <v>60</v>
      </c>
      <c r="AI190" s="25">
        <v>6264586</v>
      </c>
      <c r="AJ190" s="25">
        <v>0</v>
      </c>
      <c r="AK190" s="25">
        <v>0</v>
      </c>
      <c r="AL190" s="25">
        <v>6264586</v>
      </c>
      <c r="AM190" s="25">
        <v>6264586</v>
      </c>
      <c r="AN190" s="25" t="s">
        <v>1089</v>
      </c>
      <c r="AO190" s="25" t="s">
        <v>62</v>
      </c>
      <c r="AP190" s="25" t="s">
        <v>55</v>
      </c>
      <c r="AQ190" s="25" t="s">
        <v>165</v>
      </c>
      <c r="AR190" s="25" t="s">
        <v>64</v>
      </c>
      <c r="AS190" s="25" t="s">
        <v>65</v>
      </c>
      <c r="AT190" s="25">
        <v>1.1222085063404781</v>
      </c>
      <c r="AU190" s="25">
        <v>6264586</v>
      </c>
      <c r="AV190" s="25">
        <v>6264586</v>
      </c>
      <c r="AW190" s="25">
        <v>0</v>
      </c>
      <c r="AX190" s="25">
        <v>0</v>
      </c>
      <c r="AY190" s="25">
        <v>0</v>
      </c>
      <c r="AZ190" s="25">
        <v>6264586</v>
      </c>
      <c r="BA190" s="25">
        <v>0</v>
      </c>
      <c r="BB190" s="25">
        <v>6264586</v>
      </c>
      <c r="BC190" s="25">
        <v>0</v>
      </c>
      <c r="BD190" s="25">
        <v>0</v>
      </c>
      <c r="BE190" s="25" t="s">
        <v>232</v>
      </c>
      <c r="BF190" s="25" t="s">
        <v>213</v>
      </c>
      <c r="BG190" s="26" t="s">
        <v>55</v>
      </c>
      <c r="BH190" s="26" t="s">
        <v>55</v>
      </c>
      <c r="BI190" s="26" t="s">
        <v>55</v>
      </c>
      <c r="BJ190" s="26" t="s">
        <v>55</v>
      </c>
      <c r="BK190" s="26">
        <v>43580</v>
      </c>
      <c r="BL190" s="26" t="s">
        <v>55</v>
      </c>
      <c r="BM190" s="26" t="s">
        <v>55</v>
      </c>
      <c r="BN190" s="26" t="s">
        <v>55</v>
      </c>
      <c r="BO190" s="26" t="s">
        <v>55</v>
      </c>
      <c r="BP190" s="26">
        <v>43598</v>
      </c>
      <c r="BQ190" s="27">
        <v>43318</v>
      </c>
      <c r="BR190" s="28">
        <f t="shared" si="2"/>
        <v>9.3333333333333339</v>
      </c>
      <c r="BS190" s="21" t="s">
        <v>1587</v>
      </c>
      <c r="BT190" s="25" t="str">
        <f>INDEX(Countries[Country Name],MATCH(FR_tracker_table[[#This Row],[Country ID]],Countries[Country ID],0))</f>
        <v>Peru</v>
      </c>
      <c r="BU190" s="25" t="str">
        <f>INDEX(Countries[Global Fund Region],MATCH(FR_tracker_table[[#This Row],[Country ID]],Countries[Country ID],0))</f>
        <v>LAC</v>
      </c>
      <c r="BV190" s="25" t="str">
        <f>INDEX(Countries[Portfolio Categorisation],MATCH(FR_tracker_table[[#This Row],[Country ID]],Countries[Country ID],0))</f>
        <v>Focused</v>
      </c>
      <c r="BW19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91" spans="1:75" ht="15" customHeight="1" x14ac:dyDescent="0.25">
      <c r="A191" s="25" t="s">
        <v>1484</v>
      </c>
      <c r="B191" s="25" t="s">
        <v>1091</v>
      </c>
      <c r="C191" s="25" t="s">
        <v>55</v>
      </c>
      <c r="D191" s="25" t="s">
        <v>55</v>
      </c>
      <c r="E191" s="25" t="s">
        <v>55</v>
      </c>
      <c r="F191" s="25" t="s">
        <v>1092</v>
      </c>
      <c r="G191" s="25" t="s">
        <v>67</v>
      </c>
      <c r="H191" s="25" t="s">
        <v>67</v>
      </c>
      <c r="I191" s="25" t="s">
        <v>76</v>
      </c>
      <c r="J191" s="25" t="s">
        <v>385</v>
      </c>
      <c r="K191" s="25" t="s">
        <v>58</v>
      </c>
      <c r="L191" s="25" t="s">
        <v>399</v>
      </c>
      <c r="M191" s="25" t="s">
        <v>1504</v>
      </c>
      <c r="N191" s="25" t="s">
        <v>526</v>
      </c>
      <c r="O191" s="25" t="s">
        <v>109</v>
      </c>
      <c r="P191" s="27">
        <v>43318</v>
      </c>
      <c r="Q191" s="25">
        <v>3264022.7587365969</v>
      </c>
      <c r="R191" s="25">
        <v>2009919.8048904429</v>
      </c>
      <c r="S191" s="25">
        <v>1925348.4199114221</v>
      </c>
      <c r="T191" s="25">
        <v>7199291</v>
      </c>
      <c r="U191" s="25">
        <v>0</v>
      </c>
      <c r="V191" s="25" t="s">
        <v>1523</v>
      </c>
      <c r="W191" s="25" t="s">
        <v>55</v>
      </c>
      <c r="X191" s="25" t="s">
        <v>55</v>
      </c>
      <c r="Y191" s="25" t="s">
        <v>55</v>
      </c>
      <c r="Z191" s="25" t="s">
        <v>55</v>
      </c>
      <c r="AA191" s="25" t="s">
        <v>390</v>
      </c>
      <c r="AB191" s="25" t="s">
        <v>55</v>
      </c>
      <c r="AC191" s="25" t="s">
        <v>55</v>
      </c>
      <c r="AD191" s="25" t="s">
        <v>55</v>
      </c>
      <c r="AE191" s="25" t="s">
        <v>55</v>
      </c>
      <c r="AF191" s="25" t="s">
        <v>55</v>
      </c>
      <c r="AG191" s="25" t="s">
        <v>55</v>
      </c>
      <c r="AH191" s="25" t="s">
        <v>60</v>
      </c>
      <c r="AI191" s="25">
        <v>7199291</v>
      </c>
      <c r="AJ191" s="25">
        <v>0</v>
      </c>
      <c r="AK191" s="25">
        <v>0</v>
      </c>
      <c r="AL191" s="25">
        <v>7199291</v>
      </c>
      <c r="AM191" s="25">
        <v>7199291</v>
      </c>
      <c r="AN191" s="25" t="s">
        <v>1091</v>
      </c>
      <c r="AO191" s="25" t="s">
        <v>62</v>
      </c>
      <c r="AP191" s="25" t="s">
        <v>55</v>
      </c>
      <c r="AQ191" s="25" t="s">
        <v>165</v>
      </c>
      <c r="AR191" s="25" t="s">
        <v>64</v>
      </c>
      <c r="AS191" s="25" t="s">
        <v>65</v>
      </c>
      <c r="AT191" s="25">
        <v>1.1222085063404781</v>
      </c>
      <c r="AU191" s="25">
        <v>7199291</v>
      </c>
      <c r="AV191" s="25">
        <v>7199291</v>
      </c>
      <c r="AW191" s="25">
        <v>3264022.7587365969</v>
      </c>
      <c r="AX191" s="25">
        <v>2009919.8048904429</v>
      </c>
      <c r="AY191" s="25">
        <v>1925348.4199114221</v>
      </c>
      <c r="AZ191" s="25">
        <v>7199291</v>
      </c>
      <c r="BA191" s="25">
        <v>0</v>
      </c>
      <c r="BB191" s="25">
        <v>7199291</v>
      </c>
      <c r="BC191" s="25">
        <v>0</v>
      </c>
      <c r="BD191" s="25">
        <v>0</v>
      </c>
      <c r="BE191" s="25" t="s">
        <v>232</v>
      </c>
      <c r="BF191" s="25" t="s">
        <v>213</v>
      </c>
      <c r="BG191" s="26" t="s">
        <v>55</v>
      </c>
      <c r="BH191" s="26" t="s">
        <v>55</v>
      </c>
      <c r="BI191" s="26" t="s">
        <v>55</v>
      </c>
      <c r="BJ191" s="26" t="s">
        <v>55</v>
      </c>
      <c r="BK191" s="26">
        <v>43580</v>
      </c>
      <c r="BL191" s="26" t="s">
        <v>55</v>
      </c>
      <c r="BM191" s="26" t="s">
        <v>55</v>
      </c>
      <c r="BN191" s="26" t="s">
        <v>55</v>
      </c>
      <c r="BO191" s="26" t="s">
        <v>55</v>
      </c>
      <c r="BP191" s="26">
        <v>43598</v>
      </c>
      <c r="BQ191" s="27">
        <v>43318</v>
      </c>
      <c r="BR191" s="28">
        <f t="shared" si="2"/>
        <v>9.3333333333333339</v>
      </c>
      <c r="BS191" s="21" t="s">
        <v>1587</v>
      </c>
      <c r="BT191" s="25" t="str">
        <f>INDEX(Countries[Country Name],MATCH(FR_tracker_table[[#This Row],[Country ID]],Countries[Country ID],0))</f>
        <v>Peru</v>
      </c>
      <c r="BU191" s="25" t="str">
        <f>INDEX(Countries[Global Fund Region],MATCH(FR_tracker_table[[#This Row],[Country ID]],Countries[Country ID],0))</f>
        <v>LAC</v>
      </c>
      <c r="BV191" s="25" t="str">
        <f>INDEX(Countries[Portfolio Categorisation],MATCH(FR_tracker_table[[#This Row],[Country ID]],Countries[Country ID],0))</f>
        <v>Focused</v>
      </c>
      <c r="BW19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92" spans="1:75" ht="15" customHeight="1" x14ac:dyDescent="0.25">
      <c r="A192" s="25" t="s">
        <v>1093</v>
      </c>
      <c r="B192" s="25" t="s">
        <v>1094</v>
      </c>
      <c r="C192" s="25" t="s">
        <v>55</v>
      </c>
      <c r="D192" s="25" t="s">
        <v>55</v>
      </c>
      <c r="E192" s="25" t="s">
        <v>55</v>
      </c>
      <c r="F192" s="25" t="s">
        <v>1095</v>
      </c>
      <c r="G192" s="25" t="s">
        <v>56</v>
      </c>
      <c r="H192" s="25" t="s">
        <v>56</v>
      </c>
      <c r="I192" s="25" t="s">
        <v>83</v>
      </c>
      <c r="J192" s="25" t="s">
        <v>385</v>
      </c>
      <c r="K192" s="25" t="s">
        <v>58</v>
      </c>
      <c r="L192" s="25" t="s">
        <v>498</v>
      </c>
      <c r="M192" s="25" t="s">
        <v>499</v>
      </c>
      <c r="N192" s="25" t="s">
        <v>388</v>
      </c>
      <c r="O192" s="25" t="s">
        <v>59</v>
      </c>
      <c r="P192" s="27">
        <v>42814</v>
      </c>
      <c r="Q192" s="25">
        <v>3002776</v>
      </c>
      <c r="R192" s="25">
        <v>3014758</v>
      </c>
      <c r="S192" s="25">
        <v>2465708</v>
      </c>
      <c r="T192" s="25">
        <v>8483242</v>
      </c>
      <c r="U192" s="25">
        <v>0</v>
      </c>
      <c r="V192" s="25" t="s">
        <v>501</v>
      </c>
      <c r="W192" s="25" t="s">
        <v>55</v>
      </c>
      <c r="X192" s="25" t="s">
        <v>55</v>
      </c>
      <c r="Y192" s="25" t="s">
        <v>55</v>
      </c>
      <c r="Z192" s="25" t="s">
        <v>55</v>
      </c>
      <c r="AA192" s="25" t="s">
        <v>422</v>
      </c>
      <c r="AB192" s="25" t="s">
        <v>391</v>
      </c>
      <c r="AC192" s="25" t="s">
        <v>391</v>
      </c>
      <c r="AD192" s="25" t="s">
        <v>391</v>
      </c>
      <c r="AE192" s="25" t="s">
        <v>395</v>
      </c>
      <c r="AF192" s="25" t="s">
        <v>391</v>
      </c>
      <c r="AG192" s="25" t="s">
        <v>391</v>
      </c>
      <c r="AH192" s="25" t="s">
        <v>60</v>
      </c>
      <c r="AI192" s="25">
        <v>8483242</v>
      </c>
      <c r="AJ192" s="25">
        <v>0</v>
      </c>
      <c r="AK192" s="25">
        <v>1781308</v>
      </c>
      <c r="AL192" s="25">
        <v>8483242</v>
      </c>
      <c r="AM192" s="25">
        <v>8483242</v>
      </c>
      <c r="AN192" s="25" t="s">
        <v>1094</v>
      </c>
      <c r="AO192" s="25" t="s">
        <v>62</v>
      </c>
      <c r="AP192" s="25" t="s">
        <v>55</v>
      </c>
      <c r="AQ192" s="25" t="s">
        <v>166</v>
      </c>
      <c r="AR192" s="25" t="s">
        <v>64</v>
      </c>
      <c r="AS192" s="25" t="s">
        <v>65</v>
      </c>
      <c r="AT192" s="25">
        <v>1.1222085063404781</v>
      </c>
      <c r="AU192" s="25">
        <v>8483242</v>
      </c>
      <c r="AV192" s="25">
        <v>8483242</v>
      </c>
      <c r="AW192" s="25">
        <v>3002776</v>
      </c>
      <c r="AX192" s="25">
        <v>3014758</v>
      </c>
      <c r="AY192" s="25">
        <v>2465708</v>
      </c>
      <c r="AZ192" s="25">
        <v>8483242</v>
      </c>
      <c r="BA192" s="25">
        <v>0</v>
      </c>
      <c r="BB192" s="25">
        <v>8483242</v>
      </c>
      <c r="BC192" s="25">
        <v>0</v>
      </c>
      <c r="BD192" s="25">
        <v>1781308</v>
      </c>
      <c r="BE192" s="25" t="s">
        <v>227</v>
      </c>
      <c r="BF192" s="25" t="s">
        <v>228</v>
      </c>
      <c r="BG192" s="26">
        <v>42936</v>
      </c>
      <c r="BH192" s="26" t="s">
        <v>55</v>
      </c>
      <c r="BI192" s="26" t="s">
        <v>55</v>
      </c>
      <c r="BJ192" s="26" t="s">
        <v>55</v>
      </c>
      <c r="BK192" s="26">
        <v>42936</v>
      </c>
      <c r="BL192" s="26">
        <v>43021</v>
      </c>
      <c r="BM192" s="26" t="s">
        <v>55</v>
      </c>
      <c r="BN192" s="26" t="s">
        <v>55</v>
      </c>
      <c r="BO192" s="26" t="s">
        <v>55</v>
      </c>
      <c r="BP192" s="26">
        <v>43021</v>
      </c>
      <c r="BQ192" s="27">
        <v>42814</v>
      </c>
      <c r="BR192" s="28">
        <f t="shared" si="2"/>
        <v>6.9</v>
      </c>
      <c r="BS192" s="21" t="s">
        <v>1582</v>
      </c>
      <c r="BT192" s="25" t="str">
        <f>INDEX(Countries[Country Name],MATCH(FR_tracker_table[[#This Row],[Country ID]],Countries[Country ID],0))</f>
        <v>Philippines</v>
      </c>
      <c r="BU192" s="25" t="str">
        <f>INDEX(Countries[Global Fund Region],MATCH(FR_tracker_table[[#This Row],[Country ID]],Countries[Country ID],0))</f>
        <v>HI Asia</v>
      </c>
      <c r="BV192" s="25" t="str">
        <f>INDEX(Countries[Portfolio Categorisation],MATCH(FR_tracker_table[[#This Row],[Country ID]],Countries[Country ID],0))</f>
        <v>High Impact</v>
      </c>
      <c r="BW19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193" spans="1:75" ht="15" customHeight="1" x14ac:dyDescent="0.25">
      <c r="A193" s="25" t="s">
        <v>1096</v>
      </c>
      <c r="B193" s="25" t="s">
        <v>1097</v>
      </c>
      <c r="C193" s="25" t="s">
        <v>55</v>
      </c>
      <c r="D193" s="25" t="s">
        <v>55</v>
      </c>
      <c r="E193" s="25" t="s">
        <v>55</v>
      </c>
      <c r="F193" s="25" t="s">
        <v>1098</v>
      </c>
      <c r="G193" s="25" t="s">
        <v>70</v>
      </c>
      <c r="H193" s="25" t="s">
        <v>70</v>
      </c>
      <c r="I193" s="25" t="s">
        <v>57</v>
      </c>
      <c r="J193" s="25" t="s">
        <v>385</v>
      </c>
      <c r="K193" s="25" t="s">
        <v>58</v>
      </c>
      <c r="L193" s="25" t="s">
        <v>498</v>
      </c>
      <c r="M193" s="25" t="s">
        <v>499</v>
      </c>
      <c r="N193" s="25" t="s">
        <v>388</v>
      </c>
      <c r="O193" s="25" t="s">
        <v>59</v>
      </c>
      <c r="P193" s="27">
        <v>42814</v>
      </c>
      <c r="Q193" s="25">
        <v>0</v>
      </c>
      <c r="R193" s="25">
        <v>0</v>
      </c>
      <c r="S193" s="25">
        <v>0</v>
      </c>
      <c r="T193" s="25">
        <v>10662817</v>
      </c>
      <c r="U193" s="25">
        <v>0</v>
      </c>
      <c r="V193" s="25" t="s">
        <v>1099</v>
      </c>
      <c r="W193" s="25" t="s">
        <v>55</v>
      </c>
      <c r="X193" s="25" t="s">
        <v>55</v>
      </c>
      <c r="Y193" s="25" t="s">
        <v>55</v>
      </c>
      <c r="Z193" s="25" t="s">
        <v>55</v>
      </c>
      <c r="AA193" s="25" t="s">
        <v>390</v>
      </c>
      <c r="AB193" s="25" t="s">
        <v>55</v>
      </c>
      <c r="AC193" s="25" t="s">
        <v>55</v>
      </c>
      <c r="AD193" s="25" t="s">
        <v>391</v>
      </c>
      <c r="AE193" s="25" t="s">
        <v>395</v>
      </c>
      <c r="AF193" s="25" t="s">
        <v>391</v>
      </c>
      <c r="AG193" s="25" t="s">
        <v>391</v>
      </c>
      <c r="AH193" s="25" t="s">
        <v>60</v>
      </c>
      <c r="AI193" s="25">
        <v>10662817</v>
      </c>
      <c r="AJ193" s="25">
        <v>0</v>
      </c>
      <c r="AK193" s="25">
        <v>363754</v>
      </c>
      <c r="AL193" s="25">
        <v>10662817</v>
      </c>
      <c r="AM193" s="25">
        <v>10662817</v>
      </c>
      <c r="AN193" s="25" t="s">
        <v>1097</v>
      </c>
      <c r="AO193" s="25" t="s">
        <v>62</v>
      </c>
      <c r="AP193" s="25" t="s">
        <v>55</v>
      </c>
      <c r="AQ193" s="25" t="s">
        <v>166</v>
      </c>
      <c r="AR193" s="25" t="s">
        <v>64</v>
      </c>
      <c r="AS193" s="25" t="s">
        <v>65</v>
      </c>
      <c r="AT193" s="25">
        <v>1.1222085063404781</v>
      </c>
      <c r="AU193" s="25">
        <v>10662817</v>
      </c>
      <c r="AV193" s="25">
        <v>10662817</v>
      </c>
      <c r="AW193" s="25">
        <v>0</v>
      </c>
      <c r="AX193" s="25">
        <v>0</v>
      </c>
      <c r="AY193" s="25">
        <v>0</v>
      </c>
      <c r="AZ193" s="25">
        <v>10662817</v>
      </c>
      <c r="BA193" s="25">
        <v>0</v>
      </c>
      <c r="BB193" s="25">
        <v>10662817</v>
      </c>
      <c r="BC193" s="25">
        <v>0</v>
      </c>
      <c r="BD193" s="25">
        <v>363754</v>
      </c>
      <c r="BE193" s="25" t="s">
        <v>227</v>
      </c>
      <c r="BF193" s="25" t="s">
        <v>228</v>
      </c>
      <c r="BG193" s="26">
        <v>42936</v>
      </c>
      <c r="BH193" s="26" t="s">
        <v>55</v>
      </c>
      <c r="BI193" s="26" t="s">
        <v>55</v>
      </c>
      <c r="BJ193" s="26" t="s">
        <v>55</v>
      </c>
      <c r="BK193" s="26">
        <v>42936</v>
      </c>
      <c r="BL193" s="26">
        <v>43021</v>
      </c>
      <c r="BM193" s="26" t="s">
        <v>55</v>
      </c>
      <c r="BN193" s="26" t="s">
        <v>55</v>
      </c>
      <c r="BO193" s="26" t="s">
        <v>55</v>
      </c>
      <c r="BP193" s="26">
        <v>43021</v>
      </c>
      <c r="BQ193" s="27">
        <v>42814</v>
      </c>
      <c r="BR193" s="28">
        <f t="shared" si="2"/>
        <v>6.9</v>
      </c>
      <c r="BS193" s="21" t="s">
        <v>1582</v>
      </c>
      <c r="BT193" s="25" t="str">
        <f>INDEX(Countries[Country Name],MATCH(FR_tracker_table[[#This Row],[Country ID]],Countries[Country ID],0))</f>
        <v>Philippines</v>
      </c>
      <c r="BU193" s="25" t="str">
        <f>INDEX(Countries[Global Fund Region],MATCH(FR_tracker_table[[#This Row],[Country ID]],Countries[Country ID],0))</f>
        <v>HI Asia</v>
      </c>
      <c r="BV193" s="25" t="str">
        <f>INDEX(Countries[Portfolio Categorisation],MATCH(FR_tracker_table[[#This Row],[Country ID]],Countries[Country ID],0))</f>
        <v>High Impact</v>
      </c>
      <c r="BW19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94" spans="1:75" ht="15" customHeight="1" x14ac:dyDescent="0.25">
      <c r="A194" s="25" t="s">
        <v>1100</v>
      </c>
      <c r="B194" s="25" t="s">
        <v>1101</v>
      </c>
      <c r="C194" s="25" t="s">
        <v>55</v>
      </c>
      <c r="D194" s="25" t="s">
        <v>55</v>
      </c>
      <c r="E194" s="25" t="s">
        <v>55</v>
      </c>
      <c r="F194" s="25" t="s">
        <v>1102</v>
      </c>
      <c r="G194" s="25" t="s">
        <v>67</v>
      </c>
      <c r="H194" s="25" t="s">
        <v>67</v>
      </c>
      <c r="I194" s="25" t="s">
        <v>83</v>
      </c>
      <c r="J194" s="25" t="s">
        <v>385</v>
      </c>
      <c r="K194" s="25" t="s">
        <v>58</v>
      </c>
      <c r="L194" s="25" t="s">
        <v>498</v>
      </c>
      <c r="M194" s="25" t="s">
        <v>499</v>
      </c>
      <c r="N194" s="25" t="s">
        <v>388</v>
      </c>
      <c r="O194" s="25" t="s">
        <v>59</v>
      </c>
      <c r="P194" s="27">
        <v>42814</v>
      </c>
      <c r="Q194" s="25">
        <v>28406533.120000001</v>
      </c>
      <c r="R194" s="25">
        <v>26571844.260000002</v>
      </c>
      <c r="S194" s="25">
        <v>23565509.280000001</v>
      </c>
      <c r="T194" s="25">
        <v>78543887</v>
      </c>
      <c r="U194" s="25">
        <v>0</v>
      </c>
      <c r="V194" s="25" t="s">
        <v>1103</v>
      </c>
      <c r="W194" s="25" t="s">
        <v>55</v>
      </c>
      <c r="X194" s="25" t="s">
        <v>55</v>
      </c>
      <c r="Y194" s="25" t="s">
        <v>55</v>
      </c>
      <c r="Z194" s="25" t="s">
        <v>55</v>
      </c>
      <c r="AA194" s="25" t="s">
        <v>422</v>
      </c>
      <c r="AB194" s="25" t="s">
        <v>391</v>
      </c>
      <c r="AC194" s="25" t="s">
        <v>391</v>
      </c>
      <c r="AD194" s="25" t="s">
        <v>391</v>
      </c>
      <c r="AE194" s="25" t="s">
        <v>395</v>
      </c>
      <c r="AF194" s="25" t="s">
        <v>391</v>
      </c>
      <c r="AG194" s="25" t="s">
        <v>391</v>
      </c>
      <c r="AH194" s="25" t="s">
        <v>60</v>
      </c>
      <c r="AI194" s="25">
        <v>78543887</v>
      </c>
      <c r="AJ194" s="25">
        <v>0</v>
      </c>
      <c r="AK194" s="25">
        <v>2324620</v>
      </c>
      <c r="AL194" s="25">
        <v>78543887</v>
      </c>
      <c r="AM194" s="25">
        <v>78543887</v>
      </c>
      <c r="AN194" s="25" t="s">
        <v>1101</v>
      </c>
      <c r="AO194" s="25" t="s">
        <v>62</v>
      </c>
      <c r="AP194" s="25" t="s">
        <v>55</v>
      </c>
      <c r="AQ194" s="25" t="s">
        <v>166</v>
      </c>
      <c r="AR194" s="25" t="s">
        <v>64</v>
      </c>
      <c r="AS194" s="25" t="s">
        <v>65</v>
      </c>
      <c r="AT194" s="25">
        <v>1.1222085063404781</v>
      </c>
      <c r="AU194" s="25">
        <v>78543887</v>
      </c>
      <c r="AV194" s="25">
        <v>78543887</v>
      </c>
      <c r="AW194" s="25">
        <v>28406533.120000001</v>
      </c>
      <c r="AX194" s="25">
        <v>26571844.260000002</v>
      </c>
      <c r="AY194" s="25">
        <v>23565509.280000001</v>
      </c>
      <c r="AZ194" s="25">
        <v>78543887</v>
      </c>
      <c r="BA194" s="25">
        <v>0</v>
      </c>
      <c r="BB194" s="25">
        <v>78543887</v>
      </c>
      <c r="BC194" s="25">
        <v>0</v>
      </c>
      <c r="BD194" s="25">
        <v>2324620</v>
      </c>
      <c r="BE194" s="25" t="s">
        <v>227</v>
      </c>
      <c r="BF194" s="25" t="s">
        <v>228</v>
      </c>
      <c r="BG194" s="26">
        <v>42936</v>
      </c>
      <c r="BH194" s="26" t="s">
        <v>55</v>
      </c>
      <c r="BI194" s="26" t="s">
        <v>55</v>
      </c>
      <c r="BJ194" s="26" t="s">
        <v>55</v>
      </c>
      <c r="BK194" s="26">
        <v>42936</v>
      </c>
      <c r="BL194" s="26">
        <v>43021</v>
      </c>
      <c r="BM194" s="26" t="s">
        <v>55</v>
      </c>
      <c r="BN194" s="26" t="s">
        <v>55</v>
      </c>
      <c r="BO194" s="26" t="s">
        <v>55</v>
      </c>
      <c r="BP194" s="26">
        <v>43021</v>
      </c>
      <c r="BQ194" s="27">
        <v>42814</v>
      </c>
      <c r="BR194" s="28">
        <f t="shared" si="2"/>
        <v>6.9</v>
      </c>
      <c r="BS194" s="21" t="s">
        <v>1582</v>
      </c>
      <c r="BT194" s="25" t="str">
        <f>INDEX(Countries[Country Name],MATCH(FR_tracker_table[[#This Row],[Country ID]],Countries[Country ID],0))</f>
        <v>Philippines</v>
      </c>
      <c r="BU194" s="25" t="str">
        <f>INDEX(Countries[Global Fund Region],MATCH(FR_tracker_table[[#This Row],[Country ID]],Countries[Country ID],0))</f>
        <v>HI Asia</v>
      </c>
      <c r="BV194" s="25" t="str">
        <f>INDEX(Countries[Portfolio Categorisation],MATCH(FR_tracker_table[[#This Row],[Country ID]],Countries[Country ID],0))</f>
        <v>High Impact</v>
      </c>
      <c r="BW19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95" spans="1:75" ht="15" customHeight="1" x14ac:dyDescent="0.25">
      <c r="A195" s="25" t="s">
        <v>1104</v>
      </c>
      <c r="B195" s="25" t="s">
        <v>1105</v>
      </c>
      <c r="C195" s="25" t="s">
        <v>1106</v>
      </c>
      <c r="D195" s="25" t="s">
        <v>55</v>
      </c>
      <c r="E195" s="25" t="s">
        <v>55</v>
      </c>
      <c r="F195" s="25" t="s">
        <v>1107</v>
      </c>
      <c r="G195" s="25" t="s">
        <v>407</v>
      </c>
      <c r="H195" s="25" t="s">
        <v>75</v>
      </c>
      <c r="I195" s="25" t="s">
        <v>76</v>
      </c>
      <c r="J195" s="25" t="s">
        <v>385</v>
      </c>
      <c r="K195" s="25" t="s">
        <v>58</v>
      </c>
      <c r="L195" s="25" t="s">
        <v>399</v>
      </c>
      <c r="M195" s="25" t="s">
        <v>428</v>
      </c>
      <c r="N195" s="25" t="s">
        <v>388</v>
      </c>
      <c r="O195" s="25" t="s">
        <v>69</v>
      </c>
      <c r="P195" s="27">
        <v>42877</v>
      </c>
      <c r="Q195" s="25">
        <v>7746387.4378141323</v>
      </c>
      <c r="R195" s="25">
        <v>7364832.6878586039</v>
      </c>
      <c r="S195" s="25">
        <v>5965393.6839684807</v>
      </c>
      <c r="T195" s="25">
        <v>21076613.809641216</v>
      </c>
      <c r="U195" s="25">
        <v>0</v>
      </c>
      <c r="V195" s="25" t="s">
        <v>415</v>
      </c>
      <c r="W195" s="25" t="s">
        <v>1108</v>
      </c>
      <c r="X195" s="25" t="s">
        <v>55</v>
      </c>
      <c r="Y195" s="25" t="s">
        <v>55</v>
      </c>
      <c r="Z195" s="25" t="s">
        <v>55</v>
      </c>
      <c r="AA195" s="25" t="s">
        <v>422</v>
      </c>
      <c r="AB195" s="25" t="s">
        <v>391</v>
      </c>
      <c r="AC195" s="25" t="s">
        <v>391</v>
      </c>
      <c r="AD195" s="25" t="s">
        <v>391</v>
      </c>
      <c r="AE195" s="25" t="s">
        <v>395</v>
      </c>
      <c r="AF195" s="25" t="s">
        <v>93</v>
      </c>
      <c r="AG195" s="25" t="s">
        <v>391</v>
      </c>
      <c r="AH195" s="25" t="s">
        <v>60</v>
      </c>
      <c r="AI195" s="25">
        <v>21076614</v>
      </c>
      <c r="AJ195" s="25">
        <v>0</v>
      </c>
      <c r="AK195" s="25">
        <v>2800000</v>
      </c>
      <c r="AL195" s="25">
        <v>19576614</v>
      </c>
      <c r="AM195" s="25">
        <v>21076614</v>
      </c>
      <c r="AN195" s="25" t="s">
        <v>1109</v>
      </c>
      <c r="AO195" s="25" t="s">
        <v>62</v>
      </c>
      <c r="AP195" s="25" t="s">
        <v>55</v>
      </c>
      <c r="AQ195" s="25" t="s">
        <v>163</v>
      </c>
      <c r="AR195" s="25" t="s">
        <v>64</v>
      </c>
      <c r="AS195" s="25" t="s">
        <v>65</v>
      </c>
      <c r="AT195" s="25">
        <v>1.1222085063404781</v>
      </c>
      <c r="AU195" s="25">
        <v>19576614</v>
      </c>
      <c r="AV195" s="25">
        <v>21076614</v>
      </c>
      <c r="AW195" s="25">
        <v>7746387.4378141323</v>
      </c>
      <c r="AX195" s="25">
        <v>7364832.6878586039</v>
      </c>
      <c r="AY195" s="25">
        <v>5965393.6839684807</v>
      </c>
      <c r="AZ195" s="25">
        <v>21076613.809641216</v>
      </c>
      <c r="BA195" s="25">
        <v>0</v>
      </c>
      <c r="BB195" s="25">
        <v>21076614</v>
      </c>
      <c r="BC195" s="25">
        <v>0</v>
      </c>
      <c r="BD195" s="25">
        <v>2800000</v>
      </c>
      <c r="BE195" s="25" t="s">
        <v>207</v>
      </c>
      <c r="BF195" s="25" t="s">
        <v>208</v>
      </c>
      <c r="BG195" s="26">
        <v>43076</v>
      </c>
      <c r="BH195" s="26" t="s">
        <v>55</v>
      </c>
      <c r="BI195" s="26" t="s">
        <v>55</v>
      </c>
      <c r="BJ195" s="26" t="s">
        <v>55</v>
      </c>
      <c r="BK195" s="26">
        <v>43076</v>
      </c>
      <c r="BL195" s="26">
        <v>43112</v>
      </c>
      <c r="BM195" s="26" t="s">
        <v>55</v>
      </c>
      <c r="BN195" s="26" t="s">
        <v>55</v>
      </c>
      <c r="BO195" s="26" t="s">
        <v>55</v>
      </c>
      <c r="BP195" s="26">
        <v>43112</v>
      </c>
      <c r="BQ195" s="27">
        <v>42878</v>
      </c>
      <c r="BR195" s="28">
        <f t="shared" ref="BR195:BR258" si="3">IF(ISNUMBER(BP195),IF(((BP195-BQ195)/30)&lt;0,0,((BP195-BQ195)/30)),0)</f>
        <v>7.8</v>
      </c>
      <c r="BS195" s="21" t="s">
        <v>1583</v>
      </c>
      <c r="BT195" s="25" t="str">
        <f>INDEX(Countries[Country Name],MATCH(FR_tracker_table[[#This Row],[Country ID]],Countries[Country ID],0))</f>
        <v>Papua New Guinea</v>
      </c>
      <c r="BU195" s="25" t="str">
        <f>INDEX(Countries[Global Fund Region],MATCH(FR_tracker_table[[#This Row],[Country ID]],Countries[Country ID],0))</f>
        <v>SE Asia</v>
      </c>
      <c r="BV195" s="25" t="str">
        <f>INDEX(Countries[Portfolio Categorisation],MATCH(FR_tracker_table[[#This Row],[Country ID]],Countries[Country ID],0))</f>
        <v>Core</v>
      </c>
      <c r="BW19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196" spans="1:75" ht="15" customHeight="1" x14ac:dyDescent="0.25">
      <c r="A196" s="25" t="s">
        <v>1110</v>
      </c>
      <c r="B196" s="25" t="s">
        <v>1111</v>
      </c>
      <c r="C196" s="25" t="s">
        <v>55</v>
      </c>
      <c r="D196" s="25" t="s">
        <v>55</v>
      </c>
      <c r="E196" s="25" t="s">
        <v>55</v>
      </c>
      <c r="F196" s="25" t="s">
        <v>1112</v>
      </c>
      <c r="G196" s="25" t="s">
        <v>70</v>
      </c>
      <c r="H196" s="25" t="s">
        <v>70</v>
      </c>
      <c r="I196" s="25" t="s">
        <v>57</v>
      </c>
      <c r="J196" s="25" t="s">
        <v>385</v>
      </c>
      <c r="K196" s="25" t="s">
        <v>58</v>
      </c>
      <c r="L196" s="25" t="s">
        <v>386</v>
      </c>
      <c r="M196" s="25" t="s">
        <v>387</v>
      </c>
      <c r="N196" s="25" t="s">
        <v>388</v>
      </c>
      <c r="O196" s="25" t="s">
        <v>59</v>
      </c>
      <c r="P196" s="27">
        <v>42814</v>
      </c>
      <c r="Q196" s="25">
        <v>0</v>
      </c>
      <c r="R196" s="25">
        <v>0</v>
      </c>
      <c r="S196" s="25">
        <v>0</v>
      </c>
      <c r="T196" s="25">
        <v>22063097</v>
      </c>
      <c r="U196" s="25">
        <v>0</v>
      </c>
      <c r="V196" s="25" t="s">
        <v>1113</v>
      </c>
      <c r="W196" s="25" t="s">
        <v>55</v>
      </c>
      <c r="X196" s="25" t="s">
        <v>55</v>
      </c>
      <c r="Y196" s="25" t="s">
        <v>55</v>
      </c>
      <c r="Z196" s="25" t="s">
        <v>55</v>
      </c>
      <c r="AA196" s="25" t="s">
        <v>390</v>
      </c>
      <c r="AB196" s="25" t="s">
        <v>55</v>
      </c>
      <c r="AC196" s="25" t="s">
        <v>55</v>
      </c>
      <c r="AD196" s="25" t="s">
        <v>391</v>
      </c>
      <c r="AE196" s="25" t="s">
        <v>395</v>
      </c>
      <c r="AF196" s="25" t="s">
        <v>391</v>
      </c>
      <c r="AG196" s="25" t="s">
        <v>391</v>
      </c>
      <c r="AH196" s="25" t="s">
        <v>60</v>
      </c>
      <c r="AI196" s="25">
        <v>22063097</v>
      </c>
      <c r="AJ196" s="25">
        <v>0</v>
      </c>
      <c r="AK196" s="25">
        <v>552073</v>
      </c>
      <c r="AL196" s="25">
        <v>23563097</v>
      </c>
      <c r="AM196" s="25">
        <v>22063097</v>
      </c>
      <c r="AN196" s="25" t="s">
        <v>1111</v>
      </c>
      <c r="AO196" s="25" t="s">
        <v>62</v>
      </c>
      <c r="AP196" s="25" t="s">
        <v>55</v>
      </c>
      <c r="AQ196" s="25" t="s">
        <v>163</v>
      </c>
      <c r="AR196" s="25" t="s">
        <v>64</v>
      </c>
      <c r="AS196" s="25" t="s">
        <v>65</v>
      </c>
      <c r="AT196" s="25">
        <v>1.1222085063404781</v>
      </c>
      <c r="AU196" s="25">
        <v>23563097</v>
      </c>
      <c r="AV196" s="25">
        <v>22063097</v>
      </c>
      <c r="AW196" s="25">
        <v>0</v>
      </c>
      <c r="AX196" s="25">
        <v>0</v>
      </c>
      <c r="AY196" s="25">
        <v>0</v>
      </c>
      <c r="AZ196" s="25">
        <v>22063097</v>
      </c>
      <c r="BA196" s="25">
        <v>0</v>
      </c>
      <c r="BB196" s="25">
        <v>22063097</v>
      </c>
      <c r="BC196" s="25">
        <v>0</v>
      </c>
      <c r="BD196" s="25">
        <v>552073</v>
      </c>
      <c r="BE196" s="25" t="s">
        <v>207</v>
      </c>
      <c r="BF196" s="25" t="s">
        <v>208</v>
      </c>
      <c r="BG196" s="26">
        <v>42936</v>
      </c>
      <c r="BH196" s="26" t="s">
        <v>55</v>
      </c>
      <c r="BI196" s="26" t="s">
        <v>55</v>
      </c>
      <c r="BJ196" s="26" t="s">
        <v>55</v>
      </c>
      <c r="BK196" s="26">
        <v>42936</v>
      </c>
      <c r="BL196" s="26">
        <v>43021</v>
      </c>
      <c r="BM196" s="26" t="s">
        <v>55</v>
      </c>
      <c r="BN196" s="26" t="s">
        <v>55</v>
      </c>
      <c r="BO196" s="26" t="s">
        <v>55</v>
      </c>
      <c r="BP196" s="26">
        <v>43021</v>
      </c>
      <c r="BQ196" s="27">
        <v>42814</v>
      </c>
      <c r="BR196" s="28">
        <f t="shared" si="3"/>
        <v>6.9</v>
      </c>
      <c r="BS196" s="21" t="s">
        <v>1582</v>
      </c>
      <c r="BT196" s="25" t="str">
        <f>INDEX(Countries[Country Name],MATCH(FR_tracker_table[[#This Row],[Country ID]],Countries[Country ID],0))</f>
        <v>Papua New Guinea</v>
      </c>
      <c r="BU196" s="25" t="str">
        <f>INDEX(Countries[Global Fund Region],MATCH(FR_tracker_table[[#This Row],[Country ID]],Countries[Country ID],0))</f>
        <v>SE Asia</v>
      </c>
      <c r="BV196" s="25" t="str">
        <f>INDEX(Countries[Portfolio Categorisation],MATCH(FR_tracker_table[[#This Row],[Country ID]],Countries[Country ID],0))</f>
        <v>Core</v>
      </c>
      <c r="BW19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97" spans="1:75" ht="15" customHeight="1" x14ac:dyDescent="0.25">
      <c r="A197" s="25" t="s">
        <v>1114</v>
      </c>
      <c r="B197" s="25" t="s">
        <v>1115</v>
      </c>
      <c r="C197" s="25" t="s">
        <v>55</v>
      </c>
      <c r="D197" s="25" t="s">
        <v>55</v>
      </c>
      <c r="E197" s="25" t="s">
        <v>55</v>
      </c>
      <c r="F197" s="25" t="s">
        <v>1116</v>
      </c>
      <c r="G197" s="25" t="s">
        <v>70</v>
      </c>
      <c r="H197" s="25" t="s">
        <v>70</v>
      </c>
      <c r="I197" s="25" t="s">
        <v>76</v>
      </c>
      <c r="J197" s="25" t="s">
        <v>385</v>
      </c>
      <c r="K197" s="25" t="s">
        <v>58</v>
      </c>
      <c r="L197" s="25" t="s">
        <v>399</v>
      </c>
      <c r="M197" s="25" t="s">
        <v>387</v>
      </c>
      <c r="N197" s="25" t="s">
        <v>388</v>
      </c>
      <c r="O197" s="25" t="s">
        <v>69</v>
      </c>
      <c r="P197" s="27">
        <v>42878</v>
      </c>
      <c r="Q197" s="25">
        <v>4602069.9980740007</v>
      </c>
      <c r="R197" s="25">
        <v>2252754.0508319996</v>
      </c>
      <c r="S197" s="25">
        <v>1229055.5562819999</v>
      </c>
      <c r="T197" s="25">
        <v>8083879.605188</v>
      </c>
      <c r="U197" s="25">
        <v>0</v>
      </c>
      <c r="V197" s="25" t="s">
        <v>1117</v>
      </c>
      <c r="W197" s="25" t="s">
        <v>55</v>
      </c>
      <c r="X197" s="25" t="s">
        <v>55</v>
      </c>
      <c r="Y197" s="25" t="s">
        <v>55</v>
      </c>
      <c r="Z197" s="25" t="s">
        <v>55</v>
      </c>
      <c r="AA197" s="25" t="s">
        <v>663</v>
      </c>
      <c r="AB197" s="25" t="s">
        <v>55</v>
      </c>
      <c r="AC197" s="25" t="s">
        <v>55</v>
      </c>
      <c r="AD197" s="25" t="s">
        <v>55</v>
      </c>
      <c r="AE197" s="25" t="s">
        <v>55</v>
      </c>
      <c r="AF197" s="25" t="s">
        <v>55</v>
      </c>
      <c r="AG197" s="25" t="s">
        <v>55</v>
      </c>
      <c r="AH197" s="25" t="s">
        <v>60</v>
      </c>
      <c r="AI197" s="25">
        <v>8083880</v>
      </c>
      <c r="AJ197" s="25">
        <v>0</v>
      </c>
      <c r="AK197" s="25">
        <v>0</v>
      </c>
      <c r="AL197" s="25">
        <v>8083880</v>
      </c>
      <c r="AM197" s="25">
        <v>7617681</v>
      </c>
      <c r="AN197" s="25" t="s">
        <v>1115</v>
      </c>
      <c r="AO197" s="25" t="s">
        <v>62</v>
      </c>
      <c r="AP197" s="25" t="s">
        <v>55</v>
      </c>
      <c r="AQ197" s="25" t="s">
        <v>133</v>
      </c>
      <c r="AR197" s="25" t="s">
        <v>64</v>
      </c>
      <c r="AS197" s="25" t="s">
        <v>65</v>
      </c>
      <c r="AT197" s="25">
        <v>1.1222085063404781</v>
      </c>
      <c r="AU197" s="25">
        <v>8083880</v>
      </c>
      <c r="AV197" s="25">
        <v>7617681</v>
      </c>
      <c r="AW197" s="25">
        <v>4602069.9980740007</v>
      </c>
      <c r="AX197" s="25">
        <v>2252754.0508319996</v>
      </c>
      <c r="AY197" s="25">
        <v>1229055.5562819999</v>
      </c>
      <c r="AZ197" s="25">
        <v>8083879.605188</v>
      </c>
      <c r="BA197" s="25">
        <v>0</v>
      </c>
      <c r="BB197" s="25">
        <v>8083880</v>
      </c>
      <c r="BC197" s="25">
        <v>0</v>
      </c>
      <c r="BD197" s="25">
        <v>0</v>
      </c>
      <c r="BE197" s="25" t="s">
        <v>207</v>
      </c>
      <c r="BF197" s="25" t="s">
        <v>208</v>
      </c>
      <c r="BG197" s="26" t="s">
        <v>55</v>
      </c>
      <c r="BH197" s="26" t="s">
        <v>55</v>
      </c>
      <c r="BI197" s="26" t="s">
        <v>55</v>
      </c>
      <c r="BJ197" s="26" t="s">
        <v>55</v>
      </c>
      <c r="BK197" s="26">
        <v>43672</v>
      </c>
      <c r="BL197" s="26" t="s">
        <v>55</v>
      </c>
      <c r="BM197" s="26" t="s">
        <v>55</v>
      </c>
      <c r="BN197" s="26" t="s">
        <v>55</v>
      </c>
      <c r="BO197" s="26" t="s">
        <v>55</v>
      </c>
      <c r="BP197" s="26" t="s">
        <v>55</v>
      </c>
      <c r="BQ197" s="27">
        <v>42878</v>
      </c>
      <c r="BR197" s="28">
        <f t="shared" si="3"/>
        <v>0</v>
      </c>
      <c r="BS197" s="21" t="s">
        <v>1583</v>
      </c>
      <c r="BT197" s="25" t="str">
        <f>INDEX(Countries[Country Name],MATCH(FR_tracker_table[[#This Row],[Country ID]],Countries[Country ID],0))</f>
        <v>Korea (Democratic Peoples Republic)</v>
      </c>
      <c r="BU197" s="25" t="str">
        <f>INDEX(Countries[Global Fund Region],MATCH(FR_tracker_table[[#This Row],[Country ID]],Countries[Country ID],0))</f>
        <v>SE Asia</v>
      </c>
      <c r="BV197" s="25" t="str">
        <f>INDEX(Countries[Portfolio Categorisation],MATCH(FR_tracker_table[[#This Row],[Country ID]],Countries[Country ID],0))</f>
        <v>Core</v>
      </c>
      <c r="BW19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198" spans="1:75" ht="15" customHeight="1" x14ac:dyDescent="0.25">
      <c r="A198" s="25" t="s">
        <v>1118</v>
      </c>
      <c r="B198" s="25" t="s">
        <v>1119</v>
      </c>
      <c r="C198" s="25" t="s">
        <v>55</v>
      </c>
      <c r="D198" s="25" t="s">
        <v>55</v>
      </c>
      <c r="E198" s="25" t="s">
        <v>55</v>
      </c>
      <c r="F198" s="25" t="s">
        <v>1120</v>
      </c>
      <c r="G198" s="25" t="s">
        <v>67</v>
      </c>
      <c r="H198" s="25" t="s">
        <v>67</v>
      </c>
      <c r="I198" s="25" t="s">
        <v>76</v>
      </c>
      <c r="J198" s="25" t="s">
        <v>385</v>
      </c>
      <c r="K198" s="25" t="s">
        <v>58</v>
      </c>
      <c r="L198" s="25" t="s">
        <v>399</v>
      </c>
      <c r="M198" s="25" t="s">
        <v>387</v>
      </c>
      <c r="N198" s="25" t="s">
        <v>388</v>
      </c>
      <c r="O198" s="25" t="s">
        <v>77</v>
      </c>
      <c r="P198" s="27">
        <v>42975</v>
      </c>
      <c r="Q198" s="25">
        <v>14127339</v>
      </c>
      <c r="R198" s="25">
        <v>10402757</v>
      </c>
      <c r="S198" s="25">
        <v>11915891</v>
      </c>
      <c r="T198" s="25">
        <v>36445987</v>
      </c>
      <c r="U198" s="25">
        <v>0</v>
      </c>
      <c r="V198" s="25" t="s">
        <v>1117</v>
      </c>
      <c r="W198" s="25" t="s">
        <v>55</v>
      </c>
      <c r="X198" s="25" t="s">
        <v>55</v>
      </c>
      <c r="Y198" s="25" t="s">
        <v>55</v>
      </c>
      <c r="Z198" s="25" t="s">
        <v>55</v>
      </c>
      <c r="AA198" s="25" t="s">
        <v>663</v>
      </c>
      <c r="AB198" s="25" t="s">
        <v>663</v>
      </c>
      <c r="AC198" s="25" t="s">
        <v>663</v>
      </c>
      <c r="AD198" s="25" t="s">
        <v>663</v>
      </c>
      <c r="AE198" s="25" t="s">
        <v>663</v>
      </c>
      <c r="AF198" s="25" t="s">
        <v>663</v>
      </c>
      <c r="AG198" s="25" t="s">
        <v>437</v>
      </c>
      <c r="AH198" s="25" t="s">
        <v>60</v>
      </c>
      <c r="AI198" s="25">
        <v>36445987</v>
      </c>
      <c r="AJ198" s="25">
        <v>0</v>
      </c>
      <c r="AK198" s="25">
        <v>0</v>
      </c>
      <c r="AL198" s="25">
        <v>35979788</v>
      </c>
      <c r="AM198" s="25">
        <v>36445987</v>
      </c>
      <c r="AN198" s="25" t="s">
        <v>1119</v>
      </c>
      <c r="AO198" s="25" t="s">
        <v>62</v>
      </c>
      <c r="AP198" s="25" t="s">
        <v>55</v>
      </c>
      <c r="AQ198" s="25" t="s">
        <v>133</v>
      </c>
      <c r="AR198" s="25" t="s">
        <v>64</v>
      </c>
      <c r="AS198" s="25" t="s">
        <v>65</v>
      </c>
      <c r="AT198" s="25">
        <v>1.1222085063404781</v>
      </c>
      <c r="AU198" s="25">
        <v>35979788</v>
      </c>
      <c r="AV198" s="25">
        <v>36445987</v>
      </c>
      <c r="AW198" s="25">
        <v>14127339</v>
      </c>
      <c r="AX198" s="25">
        <v>10402757</v>
      </c>
      <c r="AY198" s="25">
        <v>11915891</v>
      </c>
      <c r="AZ198" s="25">
        <v>36445987</v>
      </c>
      <c r="BA198" s="25">
        <v>0</v>
      </c>
      <c r="BB198" s="25">
        <v>36445987</v>
      </c>
      <c r="BC198" s="25">
        <v>0</v>
      </c>
      <c r="BD198" s="25">
        <v>0</v>
      </c>
      <c r="BE198" s="25" t="s">
        <v>207</v>
      </c>
      <c r="BF198" s="25" t="s">
        <v>208</v>
      </c>
      <c r="BG198" s="26" t="s">
        <v>55</v>
      </c>
      <c r="BH198" s="26" t="s">
        <v>55</v>
      </c>
      <c r="BI198" s="26" t="s">
        <v>55</v>
      </c>
      <c r="BJ198" s="26" t="s">
        <v>55</v>
      </c>
      <c r="BK198" s="26">
        <v>43672</v>
      </c>
      <c r="BL198" s="26" t="s">
        <v>55</v>
      </c>
      <c r="BM198" s="26" t="s">
        <v>55</v>
      </c>
      <c r="BN198" s="26" t="s">
        <v>55</v>
      </c>
      <c r="BO198" s="26" t="s">
        <v>55</v>
      </c>
      <c r="BP198" s="26" t="s">
        <v>55</v>
      </c>
      <c r="BQ198" s="27">
        <v>42975</v>
      </c>
      <c r="BR198" s="28">
        <f t="shared" si="3"/>
        <v>0</v>
      </c>
      <c r="BS198" s="21" t="s">
        <v>1584</v>
      </c>
      <c r="BT198" s="25" t="str">
        <f>INDEX(Countries[Country Name],MATCH(FR_tracker_table[[#This Row],[Country ID]],Countries[Country ID],0))</f>
        <v>Korea (Democratic Peoples Republic)</v>
      </c>
      <c r="BU198" s="25" t="str">
        <f>INDEX(Countries[Global Fund Region],MATCH(FR_tracker_table[[#This Row],[Country ID]],Countries[Country ID],0))</f>
        <v>SE Asia</v>
      </c>
      <c r="BV198" s="25" t="str">
        <f>INDEX(Countries[Portfolio Categorisation],MATCH(FR_tracker_table[[#This Row],[Country ID]],Countries[Country ID],0))</f>
        <v>Core</v>
      </c>
      <c r="BW19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199" spans="1:75" ht="15" customHeight="1" x14ac:dyDescent="0.25">
      <c r="A199" s="25" t="s">
        <v>1121</v>
      </c>
      <c r="B199" s="25" t="s">
        <v>1122</v>
      </c>
      <c r="C199" s="25" t="s">
        <v>55</v>
      </c>
      <c r="D199" s="25" t="s">
        <v>55</v>
      </c>
      <c r="E199" s="25" t="s">
        <v>55</v>
      </c>
      <c r="F199" s="25" t="s">
        <v>1123</v>
      </c>
      <c r="G199" s="25" t="s">
        <v>56</v>
      </c>
      <c r="H199" s="25" t="s">
        <v>56</v>
      </c>
      <c r="I199" s="25" t="s">
        <v>57</v>
      </c>
      <c r="J199" s="25" t="s">
        <v>385</v>
      </c>
      <c r="K199" s="25" t="s">
        <v>58</v>
      </c>
      <c r="L199" s="25" t="s">
        <v>399</v>
      </c>
      <c r="M199" s="25" t="s">
        <v>633</v>
      </c>
      <c r="N199" s="25" t="s">
        <v>526</v>
      </c>
      <c r="O199" s="25" t="s">
        <v>59</v>
      </c>
      <c r="P199" s="27">
        <v>42814</v>
      </c>
      <c r="Q199" s="25">
        <v>0</v>
      </c>
      <c r="R199" s="25">
        <v>0</v>
      </c>
      <c r="S199" s="25">
        <v>0</v>
      </c>
      <c r="T199" s="25">
        <v>4432967</v>
      </c>
      <c r="U199" s="25">
        <v>0</v>
      </c>
      <c r="V199" s="25" t="s">
        <v>1124</v>
      </c>
      <c r="W199" s="25" t="s">
        <v>55</v>
      </c>
      <c r="X199" s="25" t="s">
        <v>55</v>
      </c>
      <c r="Y199" s="25" t="s">
        <v>55</v>
      </c>
      <c r="Z199" s="25" t="s">
        <v>55</v>
      </c>
      <c r="AA199" s="25" t="s">
        <v>390</v>
      </c>
      <c r="AB199" s="25" t="s">
        <v>55</v>
      </c>
      <c r="AC199" s="25" t="s">
        <v>55</v>
      </c>
      <c r="AD199" s="25" t="s">
        <v>391</v>
      </c>
      <c r="AE199" s="25" t="s">
        <v>437</v>
      </c>
      <c r="AF199" s="25" t="s">
        <v>391</v>
      </c>
      <c r="AG199" s="25" t="s">
        <v>391</v>
      </c>
      <c r="AH199" s="25" t="s">
        <v>60</v>
      </c>
      <c r="AI199" s="25">
        <v>4432967</v>
      </c>
      <c r="AJ199" s="25">
        <v>0</v>
      </c>
      <c r="AK199" s="25">
        <v>79389</v>
      </c>
      <c r="AL199" s="25">
        <v>4432967</v>
      </c>
      <c r="AM199" s="25">
        <v>4432967</v>
      </c>
      <c r="AN199" s="25" t="s">
        <v>1122</v>
      </c>
      <c r="AO199" s="25" t="s">
        <v>62</v>
      </c>
      <c r="AP199" s="25" t="s">
        <v>55</v>
      </c>
      <c r="AQ199" s="25" t="s">
        <v>164</v>
      </c>
      <c r="AR199" s="25" t="s">
        <v>64</v>
      </c>
      <c r="AS199" s="25" t="s">
        <v>65</v>
      </c>
      <c r="AT199" s="25">
        <v>1.1222085063404781</v>
      </c>
      <c r="AU199" s="25">
        <v>4432967</v>
      </c>
      <c r="AV199" s="25">
        <v>4432967</v>
      </c>
      <c r="AW199" s="25">
        <v>0</v>
      </c>
      <c r="AX199" s="25">
        <v>0</v>
      </c>
      <c r="AY199" s="25">
        <v>0</v>
      </c>
      <c r="AZ199" s="25">
        <v>4432967</v>
      </c>
      <c r="BA199" s="25">
        <v>0</v>
      </c>
      <c r="BB199" s="25">
        <v>4432967</v>
      </c>
      <c r="BC199" s="25">
        <v>0</v>
      </c>
      <c r="BD199" s="25">
        <v>79389</v>
      </c>
      <c r="BE199" s="25" t="s">
        <v>232</v>
      </c>
      <c r="BF199" s="25" t="s">
        <v>213</v>
      </c>
      <c r="BG199" s="26">
        <v>43076</v>
      </c>
      <c r="BH199" s="26" t="s">
        <v>55</v>
      </c>
      <c r="BI199" s="26" t="s">
        <v>55</v>
      </c>
      <c r="BJ199" s="26" t="s">
        <v>55</v>
      </c>
      <c r="BK199" s="26">
        <v>43076</v>
      </c>
      <c r="BL199" s="26">
        <v>43112</v>
      </c>
      <c r="BM199" s="26" t="s">
        <v>55</v>
      </c>
      <c r="BN199" s="26" t="s">
        <v>55</v>
      </c>
      <c r="BO199" s="26" t="s">
        <v>55</v>
      </c>
      <c r="BP199" s="26">
        <v>43112</v>
      </c>
      <c r="BQ199" s="27">
        <v>42814</v>
      </c>
      <c r="BR199" s="28">
        <f t="shared" si="3"/>
        <v>9.9333333333333336</v>
      </c>
      <c r="BS199" s="21" t="s">
        <v>1582</v>
      </c>
      <c r="BT199" s="25" t="str">
        <f>INDEX(Countries[Country Name],MATCH(FR_tracker_table[[#This Row],[Country ID]],Countries[Country ID],0))</f>
        <v>Paraguay</v>
      </c>
      <c r="BU199" s="25" t="str">
        <f>INDEX(Countries[Global Fund Region],MATCH(FR_tracker_table[[#This Row],[Country ID]],Countries[Country ID],0))</f>
        <v>LAC</v>
      </c>
      <c r="BV199" s="25" t="str">
        <f>INDEX(Countries[Portfolio Categorisation],MATCH(FR_tracker_table[[#This Row],[Country ID]],Countries[Country ID],0))</f>
        <v>Focused</v>
      </c>
      <c r="BW19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00" spans="1:75" ht="15" customHeight="1" x14ac:dyDescent="0.25">
      <c r="A200" s="25" t="s">
        <v>1125</v>
      </c>
      <c r="B200" s="25" t="s">
        <v>1126</v>
      </c>
      <c r="C200" s="25" t="s">
        <v>55</v>
      </c>
      <c r="D200" s="25" t="s">
        <v>55</v>
      </c>
      <c r="E200" s="25" t="s">
        <v>55</v>
      </c>
      <c r="F200" s="25" t="s">
        <v>1127</v>
      </c>
      <c r="G200" s="25" t="s">
        <v>67</v>
      </c>
      <c r="H200" s="25" t="s">
        <v>67</v>
      </c>
      <c r="I200" s="25" t="s">
        <v>71</v>
      </c>
      <c r="J200" s="25" t="s">
        <v>385</v>
      </c>
      <c r="K200" s="25" t="s">
        <v>58</v>
      </c>
      <c r="L200" s="25" t="s">
        <v>386</v>
      </c>
      <c r="M200" s="25" t="s">
        <v>408</v>
      </c>
      <c r="N200" s="25" t="s">
        <v>526</v>
      </c>
      <c r="O200" s="25" t="s">
        <v>80</v>
      </c>
      <c r="P200" s="27">
        <v>43139</v>
      </c>
      <c r="Q200" s="25">
        <v>1175032</v>
      </c>
      <c r="R200" s="25">
        <v>877796</v>
      </c>
      <c r="S200" s="25">
        <v>862493</v>
      </c>
      <c r="T200" s="25">
        <v>2915321</v>
      </c>
      <c r="U200" s="25">
        <v>0</v>
      </c>
      <c r="V200" s="25" t="s">
        <v>1403</v>
      </c>
      <c r="W200" s="25" t="s">
        <v>55</v>
      </c>
      <c r="X200" s="25" t="s">
        <v>55</v>
      </c>
      <c r="Y200" s="25" t="s">
        <v>55</v>
      </c>
      <c r="Z200" s="25" t="s">
        <v>55</v>
      </c>
      <c r="AA200" s="25" t="s">
        <v>422</v>
      </c>
      <c r="AB200" s="25" t="s">
        <v>410</v>
      </c>
      <c r="AC200" s="25" t="s">
        <v>391</v>
      </c>
      <c r="AD200" s="25" t="s">
        <v>391</v>
      </c>
      <c r="AE200" s="25" t="s">
        <v>55</v>
      </c>
      <c r="AF200" s="25" t="s">
        <v>391</v>
      </c>
      <c r="AG200" s="25" t="s">
        <v>55</v>
      </c>
      <c r="AH200" s="25" t="s">
        <v>60</v>
      </c>
      <c r="AI200" s="25">
        <v>2915321</v>
      </c>
      <c r="AJ200" s="25">
        <v>0</v>
      </c>
      <c r="AK200" s="25">
        <v>0</v>
      </c>
      <c r="AL200" s="25">
        <v>2915321</v>
      </c>
      <c r="AM200" s="25">
        <v>2915321</v>
      </c>
      <c r="AN200" s="25" t="s">
        <v>1126</v>
      </c>
      <c r="AO200" s="25" t="s">
        <v>62</v>
      </c>
      <c r="AP200" s="25" t="s">
        <v>55</v>
      </c>
      <c r="AQ200" s="25" t="s">
        <v>164</v>
      </c>
      <c r="AR200" s="25" t="s">
        <v>64</v>
      </c>
      <c r="AS200" s="25" t="s">
        <v>65</v>
      </c>
      <c r="AT200" s="25">
        <v>1.1222085063404781</v>
      </c>
      <c r="AU200" s="25">
        <v>2915321</v>
      </c>
      <c r="AV200" s="25">
        <v>2915321</v>
      </c>
      <c r="AW200" s="25">
        <v>1175032</v>
      </c>
      <c r="AX200" s="25">
        <v>877796</v>
      </c>
      <c r="AY200" s="25">
        <v>862493</v>
      </c>
      <c r="AZ200" s="25">
        <v>2915321</v>
      </c>
      <c r="BA200" s="25">
        <v>0</v>
      </c>
      <c r="BB200" s="25">
        <v>2915321</v>
      </c>
      <c r="BC200" s="25">
        <v>0</v>
      </c>
      <c r="BD200" s="25">
        <v>0</v>
      </c>
      <c r="BE200" s="25" t="s">
        <v>232</v>
      </c>
      <c r="BF200" s="25" t="s">
        <v>213</v>
      </c>
      <c r="BG200" s="26">
        <v>43390</v>
      </c>
      <c r="BH200" s="26" t="s">
        <v>55</v>
      </c>
      <c r="BI200" s="26" t="s">
        <v>55</v>
      </c>
      <c r="BJ200" s="26" t="s">
        <v>55</v>
      </c>
      <c r="BK200" s="26">
        <v>43390</v>
      </c>
      <c r="BL200" s="26">
        <v>43416</v>
      </c>
      <c r="BM200" s="26" t="s">
        <v>55</v>
      </c>
      <c r="BN200" s="26" t="s">
        <v>55</v>
      </c>
      <c r="BO200" s="26" t="s">
        <v>55</v>
      </c>
      <c r="BP200" s="26">
        <v>43416</v>
      </c>
      <c r="BQ200" s="27">
        <v>43138</v>
      </c>
      <c r="BR200" s="28">
        <f t="shared" si="3"/>
        <v>9.2666666666666675</v>
      </c>
      <c r="BS200" s="21" t="s">
        <v>1585</v>
      </c>
      <c r="BT200" s="25" t="str">
        <f>INDEX(Countries[Country Name],MATCH(FR_tracker_table[[#This Row],[Country ID]],Countries[Country ID],0))</f>
        <v>Paraguay</v>
      </c>
      <c r="BU200" s="25" t="str">
        <f>INDEX(Countries[Global Fund Region],MATCH(FR_tracker_table[[#This Row],[Country ID]],Countries[Country ID],0))</f>
        <v>LAC</v>
      </c>
      <c r="BV200" s="25" t="str">
        <f>INDEX(Countries[Portfolio Categorisation],MATCH(FR_tracker_table[[#This Row],[Country ID]],Countries[Country ID],0))</f>
        <v>Focused</v>
      </c>
      <c r="BW20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01" spans="1:75" ht="15" customHeight="1" x14ac:dyDescent="0.25">
      <c r="A201" s="25" t="s">
        <v>1128</v>
      </c>
      <c r="B201" s="25" t="s">
        <v>1129</v>
      </c>
      <c r="C201" s="25" t="s">
        <v>55</v>
      </c>
      <c r="D201" s="25" t="s">
        <v>55</v>
      </c>
      <c r="E201" s="25" t="s">
        <v>55</v>
      </c>
      <c r="F201" s="25" t="s">
        <v>1130</v>
      </c>
      <c r="G201" s="25" t="s">
        <v>70</v>
      </c>
      <c r="H201" s="25" t="s">
        <v>70</v>
      </c>
      <c r="I201" s="25" t="s">
        <v>83</v>
      </c>
      <c r="J201" s="25" t="s">
        <v>385</v>
      </c>
      <c r="K201" s="25" t="s">
        <v>58</v>
      </c>
      <c r="L201" s="25" t="s">
        <v>498</v>
      </c>
      <c r="M201" s="25" t="s">
        <v>499</v>
      </c>
      <c r="N201" s="25" t="s">
        <v>388</v>
      </c>
      <c r="O201" s="25" t="s">
        <v>59</v>
      </c>
      <c r="P201" s="27">
        <v>42814</v>
      </c>
      <c r="Q201" s="25">
        <v>84345079.042431086</v>
      </c>
      <c r="R201" s="25">
        <v>73435210.346733421</v>
      </c>
      <c r="S201" s="25">
        <v>84613289.830982059</v>
      </c>
      <c r="T201" s="25">
        <v>123393579</v>
      </c>
      <c r="U201" s="25">
        <v>119000000</v>
      </c>
      <c r="V201" s="25" t="s">
        <v>1131</v>
      </c>
      <c r="W201" s="25" t="s">
        <v>55</v>
      </c>
      <c r="X201" s="25" t="s">
        <v>55</v>
      </c>
      <c r="Y201" s="25" t="s">
        <v>55</v>
      </c>
      <c r="Z201" s="25" t="s">
        <v>55</v>
      </c>
      <c r="AA201" s="25" t="s">
        <v>401</v>
      </c>
      <c r="AB201" s="25" t="s">
        <v>391</v>
      </c>
      <c r="AC201" s="25" t="s">
        <v>391</v>
      </c>
      <c r="AD201" s="25" t="s">
        <v>391</v>
      </c>
      <c r="AE201" s="25" t="s">
        <v>437</v>
      </c>
      <c r="AF201" s="25" t="s">
        <v>391</v>
      </c>
      <c r="AG201" s="25" t="s">
        <v>391</v>
      </c>
      <c r="AH201" s="25" t="s">
        <v>60</v>
      </c>
      <c r="AI201" s="25">
        <v>123393579</v>
      </c>
      <c r="AJ201" s="25">
        <v>119000000</v>
      </c>
      <c r="AK201" s="25">
        <v>101990300</v>
      </c>
      <c r="AL201" s="25">
        <v>123393579</v>
      </c>
      <c r="AM201" s="25">
        <v>123393579</v>
      </c>
      <c r="AN201" s="25" t="s">
        <v>1129</v>
      </c>
      <c r="AO201" s="25" t="s">
        <v>62</v>
      </c>
      <c r="AP201" s="25" t="s">
        <v>55</v>
      </c>
      <c r="AQ201" s="25" t="s">
        <v>151</v>
      </c>
      <c r="AR201" s="25" t="s">
        <v>64</v>
      </c>
      <c r="AS201" s="25" t="s">
        <v>65</v>
      </c>
      <c r="AT201" s="25">
        <v>1.1222085063404781</v>
      </c>
      <c r="AU201" s="25">
        <v>123393579</v>
      </c>
      <c r="AV201" s="25">
        <v>123393579</v>
      </c>
      <c r="AW201" s="25">
        <v>84345079.042431086</v>
      </c>
      <c r="AX201" s="25">
        <v>73435210.346733421</v>
      </c>
      <c r="AY201" s="25">
        <v>84613289.830982059</v>
      </c>
      <c r="AZ201" s="25">
        <v>123393579</v>
      </c>
      <c r="BA201" s="25">
        <v>119000000</v>
      </c>
      <c r="BB201" s="25">
        <v>123393579</v>
      </c>
      <c r="BC201" s="25">
        <v>119000000</v>
      </c>
      <c r="BD201" s="25">
        <v>101990300</v>
      </c>
      <c r="BE201" s="25" t="s">
        <v>227</v>
      </c>
      <c r="BF201" s="25" t="s">
        <v>228</v>
      </c>
      <c r="BG201" s="26">
        <v>43046</v>
      </c>
      <c r="BH201" s="26" t="s">
        <v>55</v>
      </c>
      <c r="BI201" s="26" t="s">
        <v>55</v>
      </c>
      <c r="BJ201" s="26" t="s">
        <v>55</v>
      </c>
      <c r="BK201" s="26">
        <v>43046</v>
      </c>
      <c r="BL201" s="26">
        <v>43070</v>
      </c>
      <c r="BM201" s="26" t="s">
        <v>55</v>
      </c>
      <c r="BN201" s="26" t="s">
        <v>55</v>
      </c>
      <c r="BO201" s="26" t="s">
        <v>55</v>
      </c>
      <c r="BP201" s="26">
        <v>43070</v>
      </c>
      <c r="BQ201" s="27">
        <v>42814</v>
      </c>
      <c r="BR201" s="28">
        <f t="shared" si="3"/>
        <v>8.5333333333333332</v>
      </c>
      <c r="BS201" s="21" t="s">
        <v>1582</v>
      </c>
      <c r="BT201" s="25" t="str">
        <f>INDEX(Countries[Country Name],MATCH(FR_tracker_table[[#This Row],[Country ID]],Countries[Country ID],0))</f>
        <v>Multicountry East Asia and Pacific RAI</v>
      </c>
      <c r="BU201" s="25" t="str">
        <f>INDEX(Countries[Global Fund Region],MATCH(FR_tracker_table[[#This Row],[Country ID]],Countries[Country ID],0))</f>
        <v>HI Asia</v>
      </c>
      <c r="BV201" s="25" t="str">
        <f>INDEX(Countries[Portfolio Categorisation],MATCH(FR_tracker_table[[#This Row],[Country ID]],Countries[Country ID],0))</f>
        <v>High Impact</v>
      </c>
      <c r="BW20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02" spans="1:75" ht="15" customHeight="1" x14ac:dyDescent="0.25">
      <c r="A202" s="25" t="s">
        <v>1132</v>
      </c>
      <c r="B202" s="25" t="s">
        <v>1133</v>
      </c>
      <c r="C202" s="25" t="s">
        <v>55</v>
      </c>
      <c r="D202" s="25" t="s">
        <v>55</v>
      </c>
      <c r="E202" s="25" t="s">
        <v>55</v>
      </c>
      <c r="F202" s="25" t="s">
        <v>1134</v>
      </c>
      <c r="G202" s="25" t="s">
        <v>67</v>
      </c>
      <c r="H202" s="25" t="s">
        <v>67</v>
      </c>
      <c r="I202" s="25" t="s">
        <v>71</v>
      </c>
      <c r="J202" s="25" t="s">
        <v>385</v>
      </c>
      <c r="K202" s="25" t="s">
        <v>58</v>
      </c>
      <c r="L202" s="25" t="s">
        <v>1409</v>
      </c>
      <c r="M202" s="25" t="s">
        <v>387</v>
      </c>
      <c r="N202" s="25" t="s">
        <v>388</v>
      </c>
      <c r="O202" s="25" t="s">
        <v>72</v>
      </c>
      <c r="P202" s="27">
        <v>43220</v>
      </c>
      <c r="Q202" s="25">
        <v>2392566</v>
      </c>
      <c r="R202" s="25">
        <v>899807</v>
      </c>
      <c r="S202" s="25">
        <v>244730</v>
      </c>
      <c r="T202" s="25">
        <v>3537103</v>
      </c>
      <c r="U202" s="25">
        <v>0</v>
      </c>
      <c r="V202" s="25" t="s">
        <v>409</v>
      </c>
      <c r="W202" s="25" t="s">
        <v>1485</v>
      </c>
      <c r="X202" s="25" t="s">
        <v>55</v>
      </c>
      <c r="Y202" s="25" t="s">
        <v>55</v>
      </c>
      <c r="Z202" s="25" t="s">
        <v>55</v>
      </c>
      <c r="AA202" s="25" t="s">
        <v>422</v>
      </c>
      <c r="AB202" s="25" t="s">
        <v>391</v>
      </c>
      <c r="AC202" s="25" t="s">
        <v>391</v>
      </c>
      <c r="AD202" s="25" t="s">
        <v>391</v>
      </c>
      <c r="AE202" s="25" t="s">
        <v>422</v>
      </c>
      <c r="AF202" s="25" t="s">
        <v>391</v>
      </c>
      <c r="AG202" s="25" t="s">
        <v>391</v>
      </c>
      <c r="AH202" s="25" t="s">
        <v>60</v>
      </c>
      <c r="AI202" s="25">
        <v>3537103</v>
      </c>
      <c r="AJ202" s="25">
        <v>0</v>
      </c>
      <c r="AK202" s="25">
        <v>0</v>
      </c>
      <c r="AL202" s="25">
        <v>4052972</v>
      </c>
      <c r="AM202" s="25">
        <v>4052972</v>
      </c>
      <c r="AN202" s="25" t="s">
        <v>1133</v>
      </c>
      <c r="AO202" s="25" t="s">
        <v>62</v>
      </c>
      <c r="AP202" s="25" t="s">
        <v>55</v>
      </c>
      <c r="AQ202" s="25" t="s">
        <v>167</v>
      </c>
      <c r="AR202" s="25" t="s">
        <v>64</v>
      </c>
      <c r="AS202" s="25" t="s">
        <v>88</v>
      </c>
      <c r="AT202" s="25">
        <v>1.1222085063404781</v>
      </c>
      <c r="AU202" s="25">
        <v>4548279.6543597803</v>
      </c>
      <c r="AV202" s="25">
        <v>4548279.6543597803</v>
      </c>
      <c r="AW202" s="25">
        <v>2684957.9171810122</v>
      </c>
      <c r="AX202" s="25">
        <v>1009771.0694647066</v>
      </c>
      <c r="AY202" s="25">
        <v>274638.08775670518</v>
      </c>
      <c r="AZ202" s="25">
        <v>3969367.074402424</v>
      </c>
      <c r="BA202" s="25">
        <v>0</v>
      </c>
      <c r="BB202" s="25">
        <v>3969367.074402424</v>
      </c>
      <c r="BC202" s="25">
        <v>0</v>
      </c>
      <c r="BD202" s="25">
        <v>0</v>
      </c>
      <c r="BE202" s="25" t="s">
        <v>212</v>
      </c>
      <c r="BF202" s="25" t="s">
        <v>213</v>
      </c>
      <c r="BG202" s="26">
        <v>43363</v>
      </c>
      <c r="BH202" s="26" t="s">
        <v>55</v>
      </c>
      <c r="BI202" s="26" t="s">
        <v>55</v>
      </c>
      <c r="BJ202" s="26" t="s">
        <v>55</v>
      </c>
      <c r="BK202" s="26">
        <v>43363</v>
      </c>
      <c r="BL202" s="26">
        <v>43399</v>
      </c>
      <c r="BM202" s="26" t="s">
        <v>55</v>
      </c>
      <c r="BN202" s="26" t="s">
        <v>55</v>
      </c>
      <c r="BO202" s="26" t="s">
        <v>55</v>
      </c>
      <c r="BP202" s="26">
        <v>43399</v>
      </c>
      <c r="BQ202" s="27">
        <v>43220</v>
      </c>
      <c r="BR202" s="28">
        <f t="shared" si="3"/>
        <v>5.9666666666666668</v>
      </c>
      <c r="BS202" s="21" t="s">
        <v>1586</v>
      </c>
      <c r="BT202" s="25" t="str">
        <f>INDEX(Countries[Country Name],MATCH(FR_tracker_table[[#This Row],[Country ID]],Countries[Country ID],0))</f>
        <v>Romania</v>
      </c>
      <c r="BU202" s="25" t="str">
        <f>INDEX(Countries[Global Fund Region],MATCH(FR_tracker_table[[#This Row],[Country ID]],Countries[Country ID],0))</f>
        <v>EECA</v>
      </c>
      <c r="BV202" s="25" t="str">
        <f>INDEX(Countries[Portfolio Categorisation],MATCH(FR_tracker_table[[#This Row],[Country ID]],Countries[Country ID],0))</f>
        <v>Focused</v>
      </c>
      <c r="BW20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03" spans="1:75" ht="15" customHeight="1" x14ac:dyDescent="0.25">
      <c r="A203" s="25" t="s">
        <v>1135</v>
      </c>
      <c r="B203" s="25" t="s">
        <v>1136</v>
      </c>
      <c r="C203" s="25" t="s">
        <v>1137</v>
      </c>
      <c r="D203" s="25" t="s">
        <v>55</v>
      </c>
      <c r="E203" s="25" t="s">
        <v>55</v>
      </c>
      <c r="F203" s="25" t="s">
        <v>1138</v>
      </c>
      <c r="G203" s="25" t="s">
        <v>407</v>
      </c>
      <c r="H203" s="25" t="s">
        <v>75</v>
      </c>
      <c r="I203" s="25" t="s">
        <v>832</v>
      </c>
      <c r="J203" s="25" t="s">
        <v>385</v>
      </c>
      <c r="K203" s="25" t="s">
        <v>58</v>
      </c>
      <c r="L203" s="25" t="s">
        <v>386</v>
      </c>
      <c r="M203" s="25" t="s">
        <v>633</v>
      </c>
      <c r="N203" s="25" t="s">
        <v>388</v>
      </c>
      <c r="O203" s="25" t="s">
        <v>59</v>
      </c>
      <c r="P203" s="27">
        <v>42814</v>
      </c>
      <c r="Q203" s="25">
        <v>60473105</v>
      </c>
      <c r="R203" s="25">
        <v>55785522</v>
      </c>
      <c r="S203" s="25">
        <v>52359273</v>
      </c>
      <c r="T203" s="25">
        <v>168617901</v>
      </c>
      <c r="U203" s="25">
        <v>0</v>
      </c>
      <c r="V203" s="25" t="s">
        <v>1139</v>
      </c>
      <c r="W203" s="25" t="s">
        <v>55</v>
      </c>
      <c r="X203" s="25" t="s">
        <v>55</v>
      </c>
      <c r="Y203" s="25" t="s">
        <v>55</v>
      </c>
      <c r="Z203" s="25" t="s">
        <v>55</v>
      </c>
      <c r="AA203" s="25" t="s">
        <v>401</v>
      </c>
      <c r="AB203" s="25" t="s">
        <v>391</v>
      </c>
      <c r="AC203" s="25" t="s">
        <v>391</v>
      </c>
      <c r="AD203" s="25" t="s">
        <v>391</v>
      </c>
      <c r="AE203" s="25" t="s">
        <v>395</v>
      </c>
      <c r="AF203" s="25" t="s">
        <v>391</v>
      </c>
      <c r="AG203" s="25" t="s">
        <v>391</v>
      </c>
      <c r="AH203" s="25" t="s">
        <v>60</v>
      </c>
      <c r="AI203" s="25">
        <v>168617901</v>
      </c>
      <c r="AJ203" s="25">
        <v>0</v>
      </c>
      <c r="AK203" s="25">
        <v>8985079</v>
      </c>
      <c r="AL203" s="25">
        <v>168617901</v>
      </c>
      <c r="AM203" s="25">
        <v>168617901</v>
      </c>
      <c r="AN203" s="25" t="s">
        <v>1140</v>
      </c>
      <c r="AO203" s="25" t="s">
        <v>62</v>
      </c>
      <c r="AP203" s="25" t="s">
        <v>55</v>
      </c>
      <c r="AQ203" s="25" t="s">
        <v>168</v>
      </c>
      <c r="AR203" s="25" t="s">
        <v>64</v>
      </c>
      <c r="AS203" s="25" t="s">
        <v>65</v>
      </c>
      <c r="AT203" s="25">
        <v>1.1222085063404781</v>
      </c>
      <c r="AU203" s="25">
        <v>168617901</v>
      </c>
      <c r="AV203" s="25">
        <v>168617901</v>
      </c>
      <c r="AW203" s="25">
        <v>60473105</v>
      </c>
      <c r="AX203" s="25">
        <v>55785522</v>
      </c>
      <c r="AY203" s="25">
        <v>52359273</v>
      </c>
      <c r="AZ203" s="25">
        <v>168617901</v>
      </c>
      <c r="BA203" s="25">
        <v>0</v>
      </c>
      <c r="BB203" s="25">
        <v>168617901</v>
      </c>
      <c r="BC203" s="25">
        <v>0</v>
      </c>
      <c r="BD203" s="25">
        <v>8985079</v>
      </c>
      <c r="BE203" s="25" t="s">
        <v>221</v>
      </c>
      <c r="BF203" s="25" t="s">
        <v>208</v>
      </c>
      <c r="BG203" s="26">
        <v>43076</v>
      </c>
      <c r="BH203" s="26" t="s">
        <v>55</v>
      </c>
      <c r="BI203" s="26" t="s">
        <v>55</v>
      </c>
      <c r="BJ203" s="26" t="s">
        <v>55</v>
      </c>
      <c r="BK203" s="26">
        <v>43076</v>
      </c>
      <c r="BL203" s="26">
        <v>43112</v>
      </c>
      <c r="BM203" s="26" t="s">
        <v>55</v>
      </c>
      <c r="BN203" s="26" t="s">
        <v>55</v>
      </c>
      <c r="BO203" s="26" t="s">
        <v>55</v>
      </c>
      <c r="BP203" s="26">
        <v>43112</v>
      </c>
      <c r="BQ203" s="27">
        <v>42814</v>
      </c>
      <c r="BR203" s="28">
        <f t="shared" si="3"/>
        <v>9.9333333333333336</v>
      </c>
      <c r="BS203" s="21" t="s">
        <v>1582</v>
      </c>
      <c r="BT203" s="25" t="str">
        <f>INDEX(Countries[Country Name],MATCH(FR_tracker_table[[#This Row],[Country ID]],Countries[Country ID],0))</f>
        <v>Rwanda</v>
      </c>
      <c r="BU203" s="25" t="str">
        <f>INDEX(Countries[Global Fund Region],MATCH(FR_tracker_table[[#This Row],[Country ID]],Countries[Country ID],0))</f>
        <v>SEA</v>
      </c>
      <c r="BV203" s="25" t="str">
        <f>INDEX(Countries[Portfolio Categorisation],MATCH(FR_tracker_table[[#This Row],[Country ID]],Countries[Country ID],0))</f>
        <v>Core</v>
      </c>
      <c r="BW20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04" spans="1:75" ht="15" customHeight="1" x14ac:dyDescent="0.25">
      <c r="A204" s="25" t="s">
        <v>1141</v>
      </c>
      <c r="B204" s="25" t="s">
        <v>1142</v>
      </c>
      <c r="C204" s="25" t="s">
        <v>55</v>
      </c>
      <c r="D204" s="25" t="s">
        <v>55</v>
      </c>
      <c r="E204" s="25" t="s">
        <v>55</v>
      </c>
      <c r="F204" s="25" t="s">
        <v>1143</v>
      </c>
      <c r="G204" s="25" t="s">
        <v>70</v>
      </c>
      <c r="H204" s="25" t="s">
        <v>70</v>
      </c>
      <c r="I204" s="25" t="s">
        <v>832</v>
      </c>
      <c r="J204" s="25" t="s">
        <v>385</v>
      </c>
      <c r="K204" s="25" t="s">
        <v>435</v>
      </c>
      <c r="L204" s="25" t="s">
        <v>386</v>
      </c>
      <c r="M204" s="25" t="s">
        <v>633</v>
      </c>
      <c r="N204" s="25" t="s">
        <v>388</v>
      </c>
      <c r="O204" s="25" t="s">
        <v>59</v>
      </c>
      <c r="P204" s="27">
        <v>42814</v>
      </c>
      <c r="Q204" s="25">
        <v>13041543</v>
      </c>
      <c r="R204" s="25">
        <v>22606053</v>
      </c>
      <c r="S204" s="25">
        <v>5812659</v>
      </c>
      <c r="T204" s="25">
        <v>41460255</v>
      </c>
      <c r="U204" s="25">
        <v>0</v>
      </c>
      <c r="V204" s="25" t="s">
        <v>1139</v>
      </c>
      <c r="W204" s="25" t="s">
        <v>55</v>
      </c>
      <c r="X204" s="25" t="s">
        <v>55</v>
      </c>
      <c r="Y204" s="25" t="s">
        <v>55</v>
      </c>
      <c r="Z204" s="25" t="s">
        <v>55</v>
      </c>
      <c r="AA204" s="25" t="s">
        <v>401</v>
      </c>
      <c r="AB204" s="25" t="s">
        <v>410</v>
      </c>
      <c r="AC204" s="25" t="s">
        <v>391</v>
      </c>
      <c r="AD204" s="25" t="s">
        <v>410</v>
      </c>
      <c r="AE204" s="25" t="s">
        <v>395</v>
      </c>
      <c r="AF204" s="25" t="s">
        <v>410</v>
      </c>
      <c r="AG204" s="25" t="s">
        <v>410</v>
      </c>
      <c r="AH204" s="25" t="s">
        <v>552</v>
      </c>
      <c r="AI204" s="25">
        <v>0</v>
      </c>
      <c r="AJ204" s="25">
        <v>0</v>
      </c>
      <c r="AK204" s="25">
        <v>0</v>
      </c>
      <c r="AL204" s="25">
        <v>41460255</v>
      </c>
      <c r="AM204" s="25">
        <v>41460255</v>
      </c>
      <c r="AN204" s="25" t="s">
        <v>1142</v>
      </c>
      <c r="AO204" s="25" t="s">
        <v>62</v>
      </c>
      <c r="AP204" s="25" t="s">
        <v>55</v>
      </c>
      <c r="AQ204" s="25" t="s">
        <v>168</v>
      </c>
      <c r="AR204" s="25" t="s">
        <v>64</v>
      </c>
      <c r="AS204" s="25" t="s">
        <v>65</v>
      </c>
      <c r="AT204" s="25">
        <v>1.1222085063404781</v>
      </c>
      <c r="AU204" s="25">
        <v>41460255</v>
      </c>
      <c r="AV204" s="25">
        <v>41460255</v>
      </c>
      <c r="AW204" s="25">
        <v>13041543</v>
      </c>
      <c r="AX204" s="25">
        <v>22606053</v>
      </c>
      <c r="AY204" s="25">
        <v>5812659</v>
      </c>
      <c r="AZ204" s="25">
        <v>41460255</v>
      </c>
      <c r="BA204" s="25">
        <v>0</v>
      </c>
      <c r="BB204" s="25">
        <v>0</v>
      </c>
      <c r="BC204" s="25">
        <v>0</v>
      </c>
      <c r="BD204" s="25">
        <v>0</v>
      </c>
      <c r="BE204" s="25" t="s">
        <v>221</v>
      </c>
      <c r="BF204" s="25" t="s">
        <v>208</v>
      </c>
      <c r="BG204" s="26" t="s">
        <v>55</v>
      </c>
      <c r="BH204" s="26" t="s">
        <v>55</v>
      </c>
      <c r="BI204" s="26" t="s">
        <v>55</v>
      </c>
      <c r="BJ204" s="26" t="s">
        <v>55</v>
      </c>
      <c r="BK204" s="26" t="s">
        <v>55</v>
      </c>
      <c r="BL204" s="26" t="s">
        <v>55</v>
      </c>
      <c r="BM204" s="26" t="s">
        <v>55</v>
      </c>
      <c r="BN204" s="26" t="s">
        <v>55</v>
      </c>
      <c r="BO204" s="26" t="s">
        <v>55</v>
      </c>
      <c r="BP204" s="26" t="s">
        <v>55</v>
      </c>
      <c r="BQ204" s="27">
        <v>42814</v>
      </c>
      <c r="BR204" s="28">
        <f t="shared" si="3"/>
        <v>0</v>
      </c>
      <c r="BS204" s="21" t="s">
        <v>1582</v>
      </c>
      <c r="BT204" s="25" t="str">
        <f>INDEX(Countries[Country Name],MATCH(FR_tracker_table[[#This Row],[Country ID]],Countries[Country ID],0))</f>
        <v>Rwanda</v>
      </c>
      <c r="BU204" s="25" t="str">
        <f>INDEX(Countries[Global Fund Region],MATCH(FR_tracker_table[[#This Row],[Country ID]],Countries[Country ID],0))</f>
        <v>SEA</v>
      </c>
      <c r="BV204" s="25" t="str">
        <f>INDEX(Countries[Portfolio Categorisation],MATCH(FR_tracker_table[[#This Row],[Country ID]],Countries[Country ID],0))</f>
        <v>Core</v>
      </c>
      <c r="BW20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05" spans="1:75" ht="15" customHeight="1" x14ac:dyDescent="0.25">
      <c r="A205" s="25" t="s">
        <v>1144</v>
      </c>
      <c r="B205" s="25" t="s">
        <v>1142</v>
      </c>
      <c r="C205" s="25" t="s">
        <v>55</v>
      </c>
      <c r="D205" s="25" t="s">
        <v>55</v>
      </c>
      <c r="E205" s="25" t="s">
        <v>55</v>
      </c>
      <c r="F205" s="25" t="s">
        <v>1145</v>
      </c>
      <c r="G205" s="25" t="s">
        <v>70</v>
      </c>
      <c r="H205" s="25" t="s">
        <v>70</v>
      </c>
      <c r="I205" s="25" t="s">
        <v>832</v>
      </c>
      <c r="J205" s="25" t="s">
        <v>441</v>
      </c>
      <c r="K205" s="25" t="s">
        <v>58</v>
      </c>
      <c r="L205" s="25" t="s">
        <v>386</v>
      </c>
      <c r="M205" s="25" t="s">
        <v>633</v>
      </c>
      <c r="N205" s="25" t="s">
        <v>388</v>
      </c>
      <c r="O205" s="25" t="s">
        <v>77</v>
      </c>
      <c r="P205" s="27">
        <v>42990</v>
      </c>
      <c r="Q205" s="25">
        <v>10426317</v>
      </c>
      <c r="R205" s="25">
        <v>26088140</v>
      </c>
      <c r="S205" s="25">
        <v>4945798</v>
      </c>
      <c r="T205" s="25">
        <v>41460255</v>
      </c>
      <c r="U205" s="25">
        <v>0</v>
      </c>
      <c r="V205" s="25" t="s">
        <v>409</v>
      </c>
      <c r="W205" s="25" t="s">
        <v>55</v>
      </c>
      <c r="X205" s="25" t="s">
        <v>55</v>
      </c>
      <c r="Y205" s="25" t="s">
        <v>55</v>
      </c>
      <c r="Z205" s="25" t="s">
        <v>55</v>
      </c>
      <c r="AA205" s="25" t="s">
        <v>401</v>
      </c>
      <c r="AB205" s="25" t="s">
        <v>391</v>
      </c>
      <c r="AC205" s="25" t="s">
        <v>391</v>
      </c>
      <c r="AD205" s="25" t="s">
        <v>391</v>
      </c>
      <c r="AE205" s="25" t="s">
        <v>401</v>
      </c>
      <c r="AF205" s="25" t="s">
        <v>391</v>
      </c>
      <c r="AG205" s="25" t="s">
        <v>391</v>
      </c>
      <c r="AH205" s="25" t="s">
        <v>60</v>
      </c>
      <c r="AI205" s="25">
        <v>41460255</v>
      </c>
      <c r="AJ205" s="25">
        <v>0</v>
      </c>
      <c r="AK205" s="25">
        <v>0</v>
      </c>
      <c r="AL205" s="25">
        <v>41460255</v>
      </c>
      <c r="AM205" s="25">
        <v>41460255</v>
      </c>
      <c r="AN205" s="25" t="s">
        <v>1142</v>
      </c>
      <c r="AO205" s="25" t="s">
        <v>62</v>
      </c>
      <c r="AP205" s="25" t="s">
        <v>55</v>
      </c>
      <c r="AQ205" s="25" t="s">
        <v>168</v>
      </c>
      <c r="AR205" s="25" t="s">
        <v>64</v>
      </c>
      <c r="AS205" s="25" t="s">
        <v>65</v>
      </c>
      <c r="AT205" s="25">
        <v>1.1222085063404781</v>
      </c>
      <c r="AU205" s="25">
        <v>41460255</v>
      </c>
      <c r="AV205" s="25">
        <v>41460255</v>
      </c>
      <c r="AW205" s="25">
        <v>10426317</v>
      </c>
      <c r="AX205" s="25">
        <v>26088140</v>
      </c>
      <c r="AY205" s="25">
        <v>4945798</v>
      </c>
      <c r="AZ205" s="25">
        <v>41460255</v>
      </c>
      <c r="BA205" s="25">
        <v>0</v>
      </c>
      <c r="BB205" s="25">
        <v>41460255</v>
      </c>
      <c r="BC205" s="25">
        <v>0</v>
      </c>
      <c r="BD205" s="25">
        <v>0</v>
      </c>
      <c r="BE205" s="25" t="s">
        <v>221</v>
      </c>
      <c r="BF205" s="25" t="s">
        <v>208</v>
      </c>
      <c r="BG205" s="26">
        <v>43076</v>
      </c>
      <c r="BH205" s="26" t="s">
        <v>55</v>
      </c>
      <c r="BI205" s="26" t="s">
        <v>55</v>
      </c>
      <c r="BJ205" s="26" t="s">
        <v>55</v>
      </c>
      <c r="BK205" s="26">
        <v>43076</v>
      </c>
      <c r="BL205" s="26">
        <v>43112</v>
      </c>
      <c r="BM205" s="26" t="s">
        <v>55</v>
      </c>
      <c r="BN205" s="26" t="s">
        <v>55</v>
      </c>
      <c r="BO205" s="26" t="s">
        <v>55</v>
      </c>
      <c r="BP205" s="26">
        <v>43112</v>
      </c>
      <c r="BQ205" s="27">
        <v>42975</v>
      </c>
      <c r="BR205" s="28">
        <f t="shared" si="3"/>
        <v>4.5666666666666664</v>
      </c>
      <c r="BS205" s="21" t="s">
        <v>1584</v>
      </c>
      <c r="BT205" s="25" t="str">
        <f>INDEX(Countries[Country Name],MATCH(FR_tracker_table[[#This Row],[Country ID]],Countries[Country ID],0))</f>
        <v>Rwanda</v>
      </c>
      <c r="BU205" s="25" t="str">
        <f>INDEX(Countries[Global Fund Region],MATCH(FR_tracker_table[[#This Row],[Country ID]],Countries[Country ID],0))</f>
        <v>SEA</v>
      </c>
      <c r="BV205" s="25" t="str">
        <f>INDEX(Countries[Portfolio Categorisation],MATCH(FR_tracker_table[[#This Row],[Country ID]],Countries[Country ID],0))</f>
        <v>Core</v>
      </c>
      <c r="BW20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06" spans="1:75" ht="15" customHeight="1" x14ac:dyDescent="0.25">
      <c r="A206" s="25" t="s">
        <v>1146</v>
      </c>
      <c r="B206" s="25" t="s">
        <v>1147</v>
      </c>
      <c r="C206" s="25" t="s">
        <v>1148</v>
      </c>
      <c r="D206" s="25" t="s">
        <v>1149</v>
      </c>
      <c r="E206" s="25" t="s">
        <v>1150</v>
      </c>
      <c r="F206" s="25" t="s">
        <v>1151</v>
      </c>
      <c r="G206" s="25" t="s">
        <v>169</v>
      </c>
      <c r="H206" s="25" t="s">
        <v>169</v>
      </c>
      <c r="I206" s="25" t="s">
        <v>57</v>
      </c>
      <c r="J206" s="25" t="s">
        <v>385</v>
      </c>
      <c r="K206" s="25" t="s">
        <v>58</v>
      </c>
      <c r="L206" s="25" t="s">
        <v>498</v>
      </c>
      <c r="M206" s="25" t="s">
        <v>566</v>
      </c>
      <c r="N206" s="25" t="s">
        <v>388</v>
      </c>
      <c r="O206" s="25" t="s">
        <v>59</v>
      </c>
      <c r="P206" s="27">
        <v>42814</v>
      </c>
      <c r="Q206" s="25">
        <v>0</v>
      </c>
      <c r="R206" s="25">
        <v>0</v>
      </c>
      <c r="S206" s="25">
        <v>0</v>
      </c>
      <c r="T206" s="25">
        <v>129624764</v>
      </c>
      <c r="U206" s="25">
        <v>0</v>
      </c>
      <c r="V206" s="25" t="s">
        <v>1152</v>
      </c>
      <c r="W206" s="25" t="s">
        <v>55</v>
      </c>
      <c r="X206" s="25" t="s">
        <v>55</v>
      </c>
      <c r="Y206" s="25" t="s">
        <v>55</v>
      </c>
      <c r="Z206" s="25" t="s">
        <v>55</v>
      </c>
      <c r="AA206" s="25" t="s">
        <v>390</v>
      </c>
      <c r="AB206" s="25" t="s">
        <v>55</v>
      </c>
      <c r="AC206" s="25" t="s">
        <v>55</v>
      </c>
      <c r="AD206" s="25" t="s">
        <v>391</v>
      </c>
      <c r="AE206" s="25" t="s">
        <v>437</v>
      </c>
      <c r="AF206" s="25" t="s">
        <v>93</v>
      </c>
      <c r="AG206" s="25" t="s">
        <v>391</v>
      </c>
      <c r="AH206" s="25" t="s">
        <v>60</v>
      </c>
      <c r="AI206" s="25">
        <v>129624764</v>
      </c>
      <c r="AJ206" s="25">
        <v>0</v>
      </c>
      <c r="AK206" s="25">
        <v>0</v>
      </c>
      <c r="AL206" s="25">
        <v>129624764</v>
      </c>
      <c r="AM206" s="25">
        <v>129624764</v>
      </c>
      <c r="AN206" s="25" t="s">
        <v>1153</v>
      </c>
      <c r="AO206" s="25" t="s">
        <v>62</v>
      </c>
      <c r="AP206" s="25" t="s">
        <v>55</v>
      </c>
      <c r="AQ206" s="25" t="s">
        <v>179</v>
      </c>
      <c r="AR206" s="25" t="s">
        <v>64</v>
      </c>
      <c r="AS206" s="25" t="s">
        <v>65</v>
      </c>
      <c r="AT206" s="25">
        <v>1.1222085063404781</v>
      </c>
      <c r="AU206" s="25">
        <v>129624764</v>
      </c>
      <c r="AV206" s="25">
        <v>129624764</v>
      </c>
      <c r="AW206" s="25">
        <v>0</v>
      </c>
      <c r="AX206" s="25">
        <v>0</v>
      </c>
      <c r="AY206" s="25">
        <v>0</v>
      </c>
      <c r="AZ206" s="25">
        <v>129624764</v>
      </c>
      <c r="BA206" s="25">
        <v>0</v>
      </c>
      <c r="BB206" s="25">
        <v>129624764</v>
      </c>
      <c r="BC206" s="25">
        <v>0</v>
      </c>
      <c r="BD206" s="25">
        <v>0</v>
      </c>
      <c r="BE206" s="25" t="s">
        <v>218</v>
      </c>
      <c r="BF206" s="25" t="s">
        <v>208</v>
      </c>
      <c r="BG206" s="26">
        <v>43025</v>
      </c>
      <c r="BH206" s="26" t="s">
        <v>55</v>
      </c>
      <c r="BI206" s="26" t="s">
        <v>55</v>
      </c>
      <c r="BJ206" s="26" t="s">
        <v>55</v>
      </c>
      <c r="BK206" s="26">
        <v>43025</v>
      </c>
      <c r="BL206" s="26">
        <v>43056</v>
      </c>
      <c r="BM206" s="26" t="s">
        <v>55</v>
      </c>
      <c r="BN206" s="26" t="s">
        <v>55</v>
      </c>
      <c r="BO206" s="26" t="s">
        <v>55</v>
      </c>
      <c r="BP206" s="26">
        <v>43056</v>
      </c>
      <c r="BQ206" s="27">
        <v>42814</v>
      </c>
      <c r="BR206" s="28">
        <f t="shared" si="3"/>
        <v>8.0666666666666664</v>
      </c>
      <c r="BS206" s="21" t="s">
        <v>1582</v>
      </c>
      <c r="BT206" s="25" t="str">
        <f>INDEX(Countries[Country Name],MATCH(FR_tracker_table[[#This Row],[Country ID]],Countries[Country ID],0))</f>
        <v>Sudan</v>
      </c>
      <c r="BU206" s="25" t="str">
        <f>INDEX(Countries[Global Fund Region],MATCH(FR_tracker_table[[#This Row],[Country ID]],Countries[Country ID],0))</f>
        <v>MENA</v>
      </c>
      <c r="BV206" s="25" t="str">
        <f>INDEX(Countries[Portfolio Categorisation],MATCH(FR_tracker_table[[#This Row],[Country ID]],Countries[Country ID],0))</f>
        <v>Core</v>
      </c>
      <c r="BW20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Integrated</v>
      </c>
    </row>
    <row r="207" spans="1:75" ht="15" customHeight="1" x14ac:dyDescent="0.25">
      <c r="A207" s="25" t="s">
        <v>1154</v>
      </c>
      <c r="B207" s="25" t="s">
        <v>1155</v>
      </c>
      <c r="C207" s="25" t="s">
        <v>55</v>
      </c>
      <c r="D207" s="25" t="s">
        <v>55</v>
      </c>
      <c r="E207" s="25" t="s">
        <v>55</v>
      </c>
      <c r="F207" s="25" t="s">
        <v>1156</v>
      </c>
      <c r="G207" s="25" t="s">
        <v>56</v>
      </c>
      <c r="H207" s="25" t="s">
        <v>56</v>
      </c>
      <c r="I207" s="25" t="s">
        <v>57</v>
      </c>
      <c r="J207" s="25" t="s">
        <v>385</v>
      </c>
      <c r="K207" s="25" t="s">
        <v>58</v>
      </c>
      <c r="L207" s="25" t="s">
        <v>427</v>
      </c>
      <c r="M207" s="25" t="s">
        <v>428</v>
      </c>
      <c r="N207" s="25" t="s">
        <v>453</v>
      </c>
      <c r="O207" s="25" t="s">
        <v>59</v>
      </c>
      <c r="P207" s="27">
        <v>42814</v>
      </c>
      <c r="Q207" s="25">
        <v>0</v>
      </c>
      <c r="R207" s="25">
        <v>0</v>
      </c>
      <c r="S207" s="25">
        <v>0</v>
      </c>
      <c r="T207" s="25">
        <v>21868293</v>
      </c>
      <c r="U207" s="25">
        <v>0</v>
      </c>
      <c r="V207" s="25" t="s">
        <v>1157</v>
      </c>
      <c r="W207" s="25" t="s">
        <v>1158</v>
      </c>
      <c r="X207" s="25" t="s">
        <v>55</v>
      </c>
      <c r="Y207" s="25" t="s">
        <v>55</v>
      </c>
      <c r="Z207" s="25" t="s">
        <v>55</v>
      </c>
      <c r="AA207" s="25" t="s">
        <v>390</v>
      </c>
      <c r="AB207" s="25" t="s">
        <v>55</v>
      </c>
      <c r="AC207" s="25" t="s">
        <v>55</v>
      </c>
      <c r="AD207" s="25" t="s">
        <v>391</v>
      </c>
      <c r="AE207" s="25" t="s">
        <v>395</v>
      </c>
      <c r="AF207" s="25" t="s">
        <v>391</v>
      </c>
      <c r="AG207" s="25" t="s">
        <v>391</v>
      </c>
      <c r="AH207" s="25" t="s">
        <v>60</v>
      </c>
      <c r="AI207" s="25">
        <v>21868293</v>
      </c>
      <c r="AJ207" s="25">
        <v>0</v>
      </c>
      <c r="AK207" s="25">
        <v>0</v>
      </c>
      <c r="AL207" s="25">
        <v>21868293</v>
      </c>
      <c r="AM207" s="25">
        <v>21868293</v>
      </c>
      <c r="AN207" s="25" t="s">
        <v>1155</v>
      </c>
      <c r="AO207" s="25" t="s">
        <v>62</v>
      </c>
      <c r="AP207" s="25" t="s">
        <v>55</v>
      </c>
      <c r="AQ207" s="25" t="s">
        <v>171</v>
      </c>
      <c r="AR207" s="25" t="s">
        <v>64</v>
      </c>
      <c r="AS207" s="25" t="s">
        <v>88</v>
      </c>
      <c r="AT207" s="25">
        <v>1.1222085063404781</v>
      </c>
      <c r="AU207" s="25">
        <v>24540784.423745934</v>
      </c>
      <c r="AV207" s="25">
        <v>24540784.423745934</v>
      </c>
      <c r="AW207" s="25">
        <v>0</v>
      </c>
      <c r="AX207" s="25">
        <v>0</v>
      </c>
      <c r="AY207" s="25">
        <v>0</v>
      </c>
      <c r="AZ207" s="25">
        <v>24540784.423745934</v>
      </c>
      <c r="BA207" s="25">
        <v>0</v>
      </c>
      <c r="BB207" s="25">
        <v>24540784.423745934</v>
      </c>
      <c r="BC207" s="25">
        <v>0</v>
      </c>
      <c r="BD207" s="25">
        <v>0</v>
      </c>
      <c r="BE207" s="25" t="s">
        <v>239</v>
      </c>
      <c r="BF207" s="25" t="s">
        <v>208</v>
      </c>
      <c r="BG207" s="26">
        <v>43025</v>
      </c>
      <c r="BH207" s="26" t="s">
        <v>55</v>
      </c>
      <c r="BI207" s="26" t="s">
        <v>55</v>
      </c>
      <c r="BJ207" s="26" t="s">
        <v>55</v>
      </c>
      <c r="BK207" s="26">
        <v>43025</v>
      </c>
      <c r="BL207" s="26">
        <v>43056</v>
      </c>
      <c r="BM207" s="26" t="s">
        <v>55</v>
      </c>
      <c r="BN207" s="26" t="s">
        <v>55</v>
      </c>
      <c r="BO207" s="26" t="s">
        <v>55</v>
      </c>
      <c r="BP207" s="26">
        <v>43056</v>
      </c>
      <c r="BQ207" s="27">
        <v>42814</v>
      </c>
      <c r="BR207" s="28">
        <f t="shared" si="3"/>
        <v>8.0666666666666664</v>
      </c>
      <c r="BS207" s="21" t="s">
        <v>1582</v>
      </c>
      <c r="BT207" s="25" t="str">
        <f>INDEX(Countries[Country Name],MATCH(FR_tracker_table[[#This Row],[Country ID]],Countries[Country ID],0))</f>
        <v>Senegal</v>
      </c>
      <c r="BU207" s="25" t="str">
        <f>INDEX(Countries[Global Fund Region],MATCH(FR_tracker_table[[#This Row],[Country ID]],Countries[Country ID],0))</f>
        <v>WA</v>
      </c>
      <c r="BV207" s="25" t="str">
        <f>INDEX(Countries[Portfolio Categorisation],MATCH(FR_tracker_table[[#This Row],[Country ID]],Countries[Country ID],0))</f>
        <v>Core</v>
      </c>
      <c r="BW20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08" spans="1:75" ht="15" customHeight="1" x14ac:dyDescent="0.25">
      <c r="A208" s="25" t="s">
        <v>1159</v>
      </c>
      <c r="B208" s="25" t="s">
        <v>1160</v>
      </c>
      <c r="C208" s="25" t="s">
        <v>55</v>
      </c>
      <c r="D208" s="25" t="s">
        <v>55</v>
      </c>
      <c r="E208" s="25" t="s">
        <v>55</v>
      </c>
      <c r="F208" s="25" t="s">
        <v>1161</v>
      </c>
      <c r="G208" s="25" t="s">
        <v>70</v>
      </c>
      <c r="H208" s="25" t="s">
        <v>70</v>
      </c>
      <c r="I208" s="25" t="s">
        <v>57</v>
      </c>
      <c r="J208" s="25" t="s">
        <v>385</v>
      </c>
      <c r="K208" s="25" t="s">
        <v>58</v>
      </c>
      <c r="L208" s="25" t="s">
        <v>427</v>
      </c>
      <c r="M208" s="25" t="s">
        <v>428</v>
      </c>
      <c r="N208" s="25" t="s">
        <v>453</v>
      </c>
      <c r="O208" s="25" t="s">
        <v>59</v>
      </c>
      <c r="P208" s="27">
        <v>42814</v>
      </c>
      <c r="Q208" s="25">
        <v>0</v>
      </c>
      <c r="R208" s="25">
        <v>0</v>
      </c>
      <c r="S208" s="25">
        <v>0</v>
      </c>
      <c r="T208" s="25">
        <v>32360808</v>
      </c>
      <c r="U208" s="25">
        <v>0</v>
      </c>
      <c r="V208" s="25" t="s">
        <v>1162</v>
      </c>
      <c r="W208" s="25" t="s">
        <v>55</v>
      </c>
      <c r="X208" s="25" t="s">
        <v>55</v>
      </c>
      <c r="Y208" s="25" t="s">
        <v>55</v>
      </c>
      <c r="Z208" s="25" t="s">
        <v>55</v>
      </c>
      <c r="AA208" s="25" t="s">
        <v>390</v>
      </c>
      <c r="AB208" s="25" t="s">
        <v>55</v>
      </c>
      <c r="AC208" s="25" t="s">
        <v>55</v>
      </c>
      <c r="AD208" s="25" t="s">
        <v>391</v>
      </c>
      <c r="AE208" s="25" t="s">
        <v>395</v>
      </c>
      <c r="AF208" s="25" t="s">
        <v>391</v>
      </c>
      <c r="AG208" s="25" t="s">
        <v>391</v>
      </c>
      <c r="AH208" s="25" t="s">
        <v>60</v>
      </c>
      <c r="AI208" s="25">
        <v>32360808</v>
      </c>
      <c r="AJ208" s="25">
        <v>0</v>
      </c>
      <c r="AK208" s="25">
        <v>0</v>
      </c>
      <c r="AL208" s="25">
        <v>36360808</v>
      </c>
      <c r="AM208" s="25">
        <v>32360808</v>
      </c>
      <c r="AN208" s="25" t="s">
        <v>1160</v>
      </c>
      <c r="AO208" s="25" t="s">
        <v>62</v>
      </c>
      <c r="AP208" s="25" t="s">
        <v>55</v>
      </c>
      <c r="AQ208" s="25" t="s">
        <v>171</v>
      </c>
      <c r="AR208" s="25" t="s">
        <v>64</v>
      </c>
      <c r="AS208" s="25" t="s">
        <v>88</v>
      </c>
      <c r="AT208" s="25">
        <v>1.1222085063404781</v>
      </c>
      <c r="AU208" s="25">
        <v>40804408.035012908</v>
      </c>
      <c r="AV208" s="25">
        <v>36315574.00965099</v>
      </c>
      <c r="AW208" s="25">
        <v>0</v>
      </c>
      <c r="AX208" s="25">
        <v>0</v>
      </c>
      <c r="AY208" s="25">
        <v>0</v>
      </c>
      <c r="AZ208" s="25">
        <v>36315574.00965099</v>
      </c>
      <c r="BA208" s="25">
        <v>0</v>
      </c>
      <c r="BB208" s="25">
        <v>36315574.00965099</v>
      </c>
      <c r="BC208" s="25">
        <v>0</v>
      </c>
      <c r="BD208" s="25">
        <v>0</v>
      </c>
      <c r="BE208" s="25" t="s">
        <v>239</v>
      </c>
      <c r="BF208" s="25" t="s">
        <v>208</v>
      </c>
      <c r="BG208" s="26">
        <v>43076</v>
      </c>
      <c r="BH208" s="26" t="s">
        <v>55</v>
      </c>
      <c r="BI208" s="26" t="s">
        <v>55</v>
      </c>
      <c r="BJ208" s="26" t="s">
        <v>55</v>
      </c>
      <c r="BK208" s="26">
        <v>43076</v>
      </c>
      <c r="BL208" s="26">
        <v>43112</v>
      </c>
      <c r="BM208" s="26" t="s">
        <v>55</v>
      </c>
      <c r="BN208" s="26" t="s">
        <v>55</v>
      </c>
      <c r="BO208" s="26" t="s">
        <v>55</v>
      </c>
      <c r="BP208" s="26">
        <v>43112</v>
      </c>
      <c r="BQ208" s="27">
        <v>42814</v>
      </c>
      <c r="BR208" s="28">
        <f t="shared" si="3"/>
        <v>9.9333333333333336</v>
      </c>
      <c r="BS208" s="21" t="s">
        <v>1582</v>
      </c>
      <c r="BT208" s="25" t="str">
        <f>INDEX(Countries[Country Name],MATCH(FR_tracker_table[[#This Row],[Country ID]],Countries[Country ID],0))</f>
        <v>Senegal</v>
      </c>
      <c r="BU208" s="25" t="str">
        <f>INDEX(Countries[Global Fund Region],MATCH(FR_tracker_table[[#This Row],[Country ID]],Countries[Country ID],0))</f>
        <v>WA</v>
      </c>
      <c r="BV208" s="25" t="str">
        <f>INDEX(Countries[Portfolio Categorisation],MATCH(FR_tracker_table[[#This Row],[Country ID]],Countries[Country ID],0))</f>
        <v>Core</v>
      </c>
      <c r="BW20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09" spans="1:75" ht="15" customHeight="1" x14ac:dyDescent="0.25">
      <c r="A209" s="25" t="s">
        <v>1163</v>
      </c>
      <c r="B209" s="25" t="s">
        <v>1164</v>
      </c>
      <c r="C209" s="25" t="s">
        <v>55</v>
      </c>
      <c r="D209" s="25" t="s">
        <v>55</v>
      </c>
      <c r="E209" s="25" t="s">
        <v>55</v>
      </c>
      <c r="F209" s="25" t="s">
        <v>1165</v>
      </c>
      <c r="G209" s="25" t="s">
        <v>66</v>
      </c>
      <c r="H209" s="25" t="s">
        <v>67</v>
      </c>
      <c r="I209" s="25" t="s">
        <v>83</v>
      </c>
      <c r="J209" s="25" t="s">
        <v>385</v>
      </c>
      <c r="K209" s="25" t="s">
        <v>435</v>
      </c>
      <c r="L209" s="25" t="s">
        <v>427</v>
      </c>
      <c r="M209" s="25" t="s">
        <v>408</v>
      </c>
      <c r="N209" s="25" t="s">
        <v>453</v>
      </c>
      <c r="O209" s="25" t="s">
        <v>69</v>
      </c>
      <c r="P209" s="27">
        <v>42879</v>
      </c>
      <c r="Q209" s="25">
        <v>4432818.4914846467</v>
      </c>
      <c r="R209" s="25">
        <v>3489059.8515266315</v>
      </c>
      <c r="S209" s="25">
        <v>2821966.8769333623</v>
      </c>
      <c r="T209" s="25">
        <v>10743845.219944641</v>
      </c>
      <c r="U209" s="25">
        <v>0</v>
      </c>
      <c r="V209" s="25" t="s">
        <v>1166</v>
      </c>
      <c r="W209" s="25" t="s">
        <v>55</v>
      </c>
      <c r="X209" s="25" t="s">
        <v>55</v>
      </c>
      <c r="Y209" s="25" t="s">
        <v>55</v>
      </c>
      <c r="Z209" s="25" t="s">
        <v>55</v>
      </c>
      <c r="AA209" s="25" t="s">
        <v>422</v>
      </c>
      <c r="AB209" s="25" t="s">
        <v>391</v>
      </c>
      <c r="AC209" s="25" t="s">
        <v>391</v>
      </c>
      <c r="AD209" s="25" t="s">
        <v>391</v>
      </c>
      <c r="AE209" s="25" t="s">
        <v>611</v>
      </c>
      <c r="AF209" s="25" t="s">
        <v>391</v>
      </c>
      <c r="AG209" s="25" t="s">
        <v>391</v>
      </c>
      <c r="AH209" s="25" t="s">
        <v>552</v>
      </c>
      <c r="AI209" s="25">
        <v>0</v>
      </c>
      <c r="AJ209" s="25">
        <v>0</v>
      </c>
      <c r="AK209" s="25">
        <v>0</v>
      </c>
      <c r="AL209" s="25">
        <v>6743845</v>
      </c>
      <c r="AM209" s="25">
        <v>10743845</v>
      </c>
      <c r="AN209" s="25" t="s">
        <v>1164</v>
      </c>
      <c r="AO209" s="25" t="s">
        <v>62</v>
      </c>
      <c r="AP209" s="25" t="s">
        <v>55</v>
      </c>
      <c r="AQ209" s="25" t="s">
        <v>171</v>
      </c>
      <c r="AR209" s="25" t="s">
        <v>64</v>
      </c>
      <c r="AS209" s="25" t="s">
        <v>88</v>
      </c>
      <c r="AT209" s="25">
        <v>1.1222085063404781</v>
      </c>
      <c r="AU209" s="25">
        <v>7568000.2244417015</v>
      </c>
      <c r="AV209" s="25">
        <v>12056834.249803614</v>
      </c>
      <c r="AW209" s="25">
        <v>4974546.618207437</v>
      </c>
      <c r="AX209" s="25">
        <v>3915452.6445142315</v>
      </c>
      <c r="AY209" s="25">
        <v>3166835.2339056921</v>
      </c>
      <c r="AZ209" s="25">
        <v>12056834.496627361</v>
      </c>
      <c r="BA209" s="25">
        <v>0</v>
      </c>
      <c r="BB209" s="25">
        <v>0</v>
      </c>
      <c r="BC209" s="25">
        <v>0</v>
      </c>
      <c r="BD209" s="25">
        <v>0</v>
      </c>
      <c r="BE209" s="25" t="s">
        <v>239</v>
      </c>
      <c r="BF209" s="25" t="s">
        <v>208</v>
      </c>
      <c r="BG209" s="26" t="s">
        <v>55</v>
      </c>
      <c r="BH209" s="26" t="s">
        <v>55</v>
      </c>
      <c r="BI209" s="26" t="s">
        <v>55</v>
      </c>
      <c r="BJ209" s="26" t="s">
        <v>55</v>
      </c>
      <c r="BK209" s="26" t="s">
        <v>55</v>
      </c>
      <c r="BL209" s="26" t="s">
        <v>55</v>
      </c>
      <c r="BM209" s="26" t="s">
        <v>55</v>
      </c>
      <c r="BN209" s="26" t="s">
        <v>55</v>
      </c>
      <c r="BO209" s="26" t="s">
        <v>55</v>
      </c>
      <c r="BP209" s="26" t="s">
        <v>55</v>
      </c>
      <c r="BQ209" s="27">
        <v>42878</v>
      </c>
      <c r="BR209" s="28">
        <f t="shared" si="3"/>
        <v>0</v>
      </c>
      <c r="BS209" s="21" t="s">
        <v>1583</v>
      </c>
      <c r="BT209" s="25" t="str">
        <f>INDEX(Countries[Country Name],MATCH(FR_tracker_table[[#This Row],[Country ID]],Countries[Country ID],0))</f>
        <v>Senegal</v>
      </c>
      <c r="BU209" s="25" t="str">
        <f>INDEX(Countries[Global Fund Region],MATCH(FR_tracker_table[[#This Row],[Country ID]],Countries[Country ID],0))</f>
        <v>WA</v>
      </c>
      <c r="BV209" s="25" t="str">
        <f>INDEX(Countries[Portfolio Categorisation],MATCH(FR_tracker_table[[#This Row],[Country ID]],Countries[Country ID],0))</f>
        <v>Core</v>
      </c>
      <c r="BW20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10" spans="1:75" ht="15" customHeight="1" x14ac:dyDescent="0.25">
      <c r="A210" s="25" t="s">
        <v>1167</v>
      </c>
      <c r="B210" s="25" t="s">
        <v>1164</v>
      </c>
      <c r="C210" s="25" t="s">
        <v>55</v>
      </c>
      <c r="D210" s="25" t="s">
        <v>55</v>
      </c>
      <c r="E210" s="25" t="s">
        <v>55</v>
      </c>
      <c r="F210" s="25" t="s">
        <v>1168</v>
      </c>
      <c r="G210" s="25" t="s">
        <v>66</v>
      </c>
      <c r="H210" s="25" t="s">
        <v>67</v>
      </c>
      <c r="I210" s="25" t="s">
        <v>83</v>
      </c>
      <c r="J210" s="25" t="s">
        <v>441</v>
      </c>
      <c r="K210" s="25" t="s">
        <v>58</v>
      </c>
      <c r="L210" s="25" t="s">
        <v>427</v>
      </c>
      <c r="M210" s="25" t="s">
        <v>428</v>
      </c>
      <c r="N210" s="25" t="s">
        <v>453</v>
      </c>
      <c r="O210" s="25" t="s">
        <v>77</v>
      </c>
      <c r="P210" s="27">
        <v>42987</v>
      </c>
      <c r="Q210" s="25">
        <v>5160424</v>
      </c>
      <c r="R210" s="25">
        <v>3041132</v>
      </c>
      <c r="S210" s="25">
        <v>2542289</v>
      </c>
      <c r="T210" s="25">
        <v>10743845.219944641</v>
      </c>
      <c r="U210" s="25">
        <v>0</v>
      </c>
      <c r="V210" s="25" t="s">
        <v>1166</v>
      </c>
      <c r="W210" s="25" t="s">
        <v>55</v>
      </c>
      <c r="X210" s="25" t="s">
        <v>55</v>
      </c>
      <c r="Y210" s="25" t="s">
        <v>55</v>
      </c>
      <c r="Z210" s="25" t="s">
        <v>55</v>
      </c>
      <c r="AA210" s="25" t="s">
        <v>55</v>
      </c>
      <c r="AB210" s="25" t="s">
        <v>55</v>
      </c>
      <c r="AC210" s="25" t="s">
        <v>55</v>
      </c>
      <c r="AD210" s="25" t="s">
        <v>55</v>
      </c>
      <c r="AE210" s="25" t="s">
        <v>55</v>
      </c>
      <c r="AF210" s="25" t="s">
        <v>55</v>
      </c>
      <c r="AG210" s="25" t="s">
        <v>55</v>
      </c>
      <c r="AH210" s="25" t="s">
        <v>60</v>
      </c>
      <c r="AI210" s="25">
        <v>10743845</v>
      </c>
      <c r="AJ210" s="25">
        <v>0</v>
      </c>
      <c r="AK210" s="25">
        <v>0</v>
      </c>
      <c r="AL210" s="25">
        <v>6743845</v>
      </c>
      <c r="AM210" s="25">
        <v>10743845</v>
      </c>
      <c r="AN210" s="25" t="s">
        <v>1164</v>
      </c>
      <c r="AO210" s="25" t="s">
        <v>62</v>
      </c>
      <c r="AP210" s="25" t="s">
        <v>55</v>
      </c>
      <c r="AQ210" s="25" t="s">
        <v>171</v>
      </c>
      <c r="AR210" s="25" t="s">
        <v>64</v>
      </c>
      <c r="AS210" s="25" t="s">
        <v>88</v>
      </c>
      <c r="AT210" s="25">
        <v>1.1222085063404781</v>
      </c>
      <c r="AU210" s="25">
        <v>7568000.2244417015</v>
      </c>
      <c r="AV210" s="25">
        <v>12056834.249803614</v>
      </c>
      <c r="AW210" s="25">
        <v>5791071.7091235556</v>
      </c>
      <c r="AX210" s="25">
        <v>3412784.199304231</v>
      </c>
      <c r="AY210" s="25">
        <v>2852978.3413758278</v>
      </c>
      <c r="AZ210" s="25">
        <v>12056834.496627361</v>
      </c>
      <c r="BA210" s="25">
        <v>0</v>
      </c>
      <c r="BB210" s="25">
        <v>12056834.249803614</v>
      </c>
      <c r="BC210" s="25">
        <v>0</v>
      </c>
      <c r="BD210" s="25">
        <v>0</v>
      </c>
      <c r="BE210" s="25" t="s">
        <v>239</v>
      </c>
      <c r="BF210" s="25" t="s">
        <v>208</v>
      </c>
      <c r="BG210" s="26">
        <v>43076</v>
      </c>
      <c r="BH210" s="26" t="s">
        <v>55</v>
      </c>
      <c r="BI210" s="26" t="s">
        <v>55</v>
      </c>
      <c r="BJ210" s="26" t="s">
        <v>55</v>
      </c>
      <c r="BK210" s="26">
        <v>43076</v>
      </c>
      <c r="BL210" s="26">
        <v>43112</v>
      </c>
      <c r="BM210" s="26" t="s">
        <v>55</v>
      </c>
      <c r="BN210" s="26" t="s">
        <v>55</v>
      </c>
      <c r="BO210" s="26" t="s">
        <v>55</v>
      </c>
      <c r="BP210" s="26">
        <v>43112</v>
      </c>
      <c r="BQ210" s="27">
        <v>42975</v>
      </c>
      <c r="BR210" s="28">
        <f t="shared" si="3"/>
        <v>4.5666666666666664</v>
      </c>
      <c r="BS210" s="21" t="s">
        <v>1584</v>
      </c>
      <c r="BT210" s="25" t="str">
        <f>INDEX(Countries[Country Name],MATCH(FR_tracker_table[[#This Row],[Country ID]],Countries[Country ID],0))</f>
        <v>Senegal</v>
      </c>
      <c r="BU210" s="25" t="str">
        <f>INDEX(Countries[Global Fund Region],MATCH(FR_tracker_table[[#This Row],[Country ID]],Countries[Country ID],0))</f>
        <v>WA</v>
      </c>
      <c r="BV210" s="25" t="str">
        <f>INDEX(Countries[Portfolio Categorisation],MATCH(FR_tracker_table[[#This Row],[Country ID]],Countries[Country ID],0))</f>
        <v>Core</v>
      </c>
      <c r="BW21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11" spans="1:75" ht="15" customHeight="1" x14ac:dyDescent="0.25">
      <c r="A211" s="25" t="s">
        <v>1404</v>
      </c>
      <c r="B211" s="25" t="s">
        <v>1169</v>
      </c>
      <c r="C211" s="25" t="s">
        <v>55</v>
      </c>
      <c r="D211" s="25" t="s">
        <v>55</v>
      </c>
      <c r="E211" s="25" t="s">
        <v>55</v>
      </c>
      <c r="F211" s="25" t="s">
        <v>1405</v>
      </c>
      <c r="G211" s="25" t="s">
        <v>67</v>
      </c>
      <c r="H211" s="25" t="s">
        <v>67</v>
      </c>
      <c r="I211" s="25" t="s">
        <v>57</v>
      </c>
      <c r="J211" s="25" t="s">
        <v>385</v>
      </c>
      <c r="K211" s="25" t="s">
        <v>58</v>
      </c>
      <c r="L211" s="25" t="s">
        <v>386</v>
      </c>
      <c r="M211" s="25" t="s">
        <v>387</v>
      </c>
      <c r="N211" s="25" t="s">
        <v>388</v>
      </c>
      <c r="O211" s="25" t="s">
        <v>59</v>
      </c>
      <c r="P211" s="27">
        <v>42810</v>
      </c>
      <c r="Q211" s="25">
        <v>0</v>
      </c>
      <c r="R211" s="25">
        <v>0</v>
      </c>
      <c r="S211" s="25">
        <v>0</v>
      </c>
      <c r="T211" s="25">
        <v>1591307</v>
      </c>
      <c r="U211" s="25">
        <v>0</v>
      </c>
      <c r="V211" s="25" t="s">
        <v>1170</v>
      </c>
      <c r="W211" s="25" t="s">
        <v>55</v>
      </c>
      <c r="X211" s="25" t="s">
        <v>55</v>
      </c>
      <c r="Y211" s="25" t="s">
        <v>55</v>
      </c>
      <c r="Z211" s="25" t="s">
        <v>55</v>
      </c>
      <c r="AA211" s="25" t="s">
        <v>390</v>
      </c>
      <c r="AB211" s="25" t="s">
        <v>55</v>
      </c>
      <c r="AC211" s="25" t="s">
        <v>55</v>
      </c>
      <c r="AD211" s="25" t="s">
        <v>391</v>
      </c>
      <c r="AE211" s="25" t="s">
        <v>437</v>
      </c>
      <c r="AF211" s="25" t="s">
        <v>391</v>
      </c>
      <c r="AG211" s="25" t="s">
        <v>437</v>
      </c>
      <c r="AH211" s="25" t="s">
        <v>60</v>
      </c>
      <c r="AI211" s="25">
        <v>1591307</v>
      </c>
      <c r="AJ211" s="25">
        <v>0</v>
      </c>
      <c r="AK211" s="25">
        <v>0</v>
      </c>
      <c r="AL211" s="25">
        <v>1251604</v>
      </c>
      <c r="AM211" s="25">
        <v>1591307</v>
      </c>
      <c r="AN211" s="25" t="s">
        <v>1169</v>
      </c>
      <c r="AO211" s="25" t="s">
        <v>62</v>
      </c>
      <c r="AP211" s="25" t="s">
        <v>55</v>
      </c>
      <c r="AQ211" s="25" t="s">
        <v>174</v>
      </c>
      <c r="AR211" s="25" t="s">
        <v>64</v>
      </c>
      <c r="AS211" s="25" t="s">
        <v>65</v>
      </c>
      <c r="AT211" s="25">
        <v>1.1222085063404781</v>
      </c>
      <c r="AU211" s="25">
        <v>1251604</v>
      </c>
      <c r="AV211" s="25">
        <v>1591307</v>
      </c>
      <c r="AW211" s="25">
        <v>0</v>
      </c>
      <c r="AX211" s="25">
        <v>0</v>
      </c>
      <c r="AY211" s="25">
        <v>0</v>
      </c>
      <c r="AZ211" s="25">
        <v>1591307</v>
      </c>
      <c r="BA211" s="25">
        <v>0</v>
      </c>
      <c r="BB211" s="25">
        <v>1591307</v>
      </c>
      <c r="BC211" s="25">
        <v>0</v>
      </c>
      <c r="BD211" s="25">
        <v>0</v>
      </c>
      <c r="BE211" s="25" t="s">
        <v>207</v>
      </c>
      <c r="BF211" s="25" t="s">
        <v>213</v>
      </c>
      <c r="BG211" s="26">
        <v>43039</v>
      </c>
      <c r="BH211" s="26" t="s">
        <v>55</v>
      </c>
      <c r="BI211" s="26" t="s">
        <v>55</v>
      </c>
      <c r="BJ211" s="26" t="s">
        <v>55</v>
      </c>
      <c r="BK211" s="26">
        <v>43039</v>
      </c>
      <c r="BL211" s="26">
        <v>43070</v>
      </c>
      <c r="BM211" s="26" t="s">
        <v>55</v>
      </c>
      <c r="BN211" s="26" t="s">
        <v>55</v>
      </c>
      <c r="BO211" s="26" t="s">
        <v>55</v>
      </c>
      <c r="BP211" s="26">
        <v>43070</v>
      </c>
      <c r="BQ211" s="27">
        <v>42814</v>
      </c>
      <c r="BR211" s="28">
        <f t="shared" si="3"/>
        <v>8.5333333333333332</v>
      </c>
      <c r="BS211" s="21" t="s">
        <v>1582</v>
      </c>
      <c r="BT211" s="25" t="str">
        <f>INDEX(Countries[Country Name],MATCH(FR_tracker_table[[#This Row],[Country ID]],Countries[Country ID],0))</f>
        <v>Solomon Islands</v>
      </c>
      <c r="BU211" s="25" t="str">
        <f>INDEX(Countries[Global Fund Region],MATCH(FR_tracker_table[[#This Row],[Country ID]],Countries[Country ID],0))</f>
        <v>SE Asia</v>
      </c>
      <c r="BV211" s="25" t="str">
        <f>INDEX(Countries[Portfolio Categorisation],MATCH(FR_tracker_table[[#This Row],[Country ID]],Countries[Country ID],0))</f>
        <v>Focused</v>
      </c>
      <c r="BW21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12" spans="1:75" ht="15" customHeight="1" x14ac:dyDescent="0.25">
      <c r="A212" s="25" t="s">
        <v>1171</v>
      </c>
      <c r="B212" s="25" t="s">
        <v>1172</v>
      </c>
      <c r="C212" s="25" t="s">
        <v>55</v>
      </c>
      <c r="D212" s="25" t="s">
        <v>55</v>
      </c>
      <c r="E212" s="25" t="s">
        <v>55</v>
      </c>
      <c r="F212" s="25" t="s">
        <v>1173</v>
      </c>
      <c r="G212" s="25" t="s">
        <v>70</v>
      </c>
      <c r="H212" s="25" t="s">
        <v>70</v>
      </c>
      <c r="I212" s="25" t="s">
        <v>57</v>
      </c>
      <c r="J212" s="25" t="s">
        <v>385</v>
      </c>
      <c r="K212" s="25" t="s">
        <v>58</v>
      </c>
      <c r="L212" s="25" t="s">
        <v>386</v>
      </c>
      <c r="M212" s="25" t="s">
        <v>387</v>
      </c>
      <c r="N212" s="25" t="s">
        <v>388</v>
      </c>
      <c r="O212" s="25" t="s">
        <v>59</v>
      </c>
      <c r="P212" s="27">
        <v>42814</v>
      </c>
      <c r="Q212" s="25">
        <v>0</v>
      </c>
      <c r="R212" s="25">
        <v>0</v>
      </c>
      <c r="S212" s="25">
        <v>0</v>
      </c>
      <c r="T212" s="25">
        <v>4513187</v>
      </c>
      <c r="U212" s="25">
        <v>0</v>
      </c>
      <c r="V212" s="25" t="s">
        <v>1170</v>
      </c>
      <c r="W212" s="25" t="s">
        <v>55</v>
      </c>
      <c r="X212" s="25" t="s">
        <v>55</v>
      </c>
      <c r="Y212" s="25" t="s">
        <v>55</v>
      </c>
      <c r="Z212" s="25" t="s">
        <v>55</v>
      </c>
      <c r="AA212" s="25" t="s">
        <v>390</v>
      </c>
      <c r="AB212" s="25" t="s">
        <v>55</v>
      </c>
      <c r="AC212" s="25" t="s">
        <v>55</v>
      </c>
      <c r="AD212" s="25" t="s">
        <v>391</v>
      </c>
      <c r="AE212" s="25" t="s">
        <v>437</v>
      </c>
      <c r="AF212" s="25" t="s">
        <v>437</v>
      </c>
      <c r="AG212" s="25" t="s">
        <v>391</v>
      </c>
      <c r="AH212" s="25" t="s">
        <v>60</v>
      </c>
      <c r="AI212" s="25">
        <v>4513187</v>
      </c>
      <c r="AJ212" s="25">
        <v>0</v>
      </c>
      <c r="AK212" s="25">
        <v>0</v>
      </c>
      <c r="AL212" s="25">
        <v>4852890</v>
      </c>
      <c r="AM212" s="25">
        <v>4513187</v>
      </c>
      <c r="AN212" s="25" t="s">
        <v>1172</v>
      </c>
      <c r="AO212" s="25" t="s">
        <v>62</v>
      </c>
      <c r="AP212" s="25" t="s">
        <v>55</v>
      </c>
      <c r="AQ212" s="25" t="s">
        <v>174</v>
      </c>
      <c r="AR212" s="25" t="s">
        <v>64</v>
      </c>
      <c r="AS212" s="25" t="s">
        <v>65</v>
      </c>
      <c r="AT212" s="25">
        <v>1.1222085063404781</v>
      </c>
      <c r="AU212" s="25">
        <v>4852890</v>
      </c>
      <c r="AV212" s="25">
        <v>4513187</v>
      </c>
      <c r="AW212" s="25">
        <v>0</v>
      </c>
      <c r="AX212" s="25">
        <v>0</v>
      </c>
      <c r="AY212" s="25">
        <v>0</v>
      </c>
      <c r="AZ212" s="25">
        <v>4513187</v>
      </c>
      <c r="BA212" s="25">
        <v>0</v>
      </c>
      <c r="BB212" s="25">
        <v>4513187</v>
      </c>
      <c r="BC212" s="25">
        <v>0</v>
      </c>
      <c r="BD212" s="25">
        <v>0</v>
      </c>
      <c r="BE212" s="25" t="s">
        <v>207</v>
      </c>
      <c r="BF212" s="25" t="s">
        <v>213</v>
      </c>
      <c r="BG212" s="26">
        <v>43039</v>
      </c>
      <c r="BH212" s="26" t="s">
        <v>55</v>
      </c>
      <c r="BI212" s="26" t="s">
        <v>55</v>
      </c>
      <c r="BJ212" s="26" t="s">
        <v>55</v>
      </c>
      <c r="BK212" s="26">
        <v>43039</v>
      </c>
      <c r="BL212" s="26">
        <v>43070</v>
      </c>
      <c r="BM212" s="26" t="s">
        <v>55</v>
      </c>
      <c r="BN212" s="26" t="s">
        <v>55</v>
      </c>
      <c r="BO212" s="26" t="s">
        <v>55</v>
      </c>
      <c r="BP212" s="26">
        <v>43070</v>
      </c>
      <c r="BQ212" s="27">
        <v>42814</v>
      </c>
      <c r="BR212" s="28">
        <f t="shared" si="3"/>
        <v>8.5333333333333332</v>
      </c>
      <c r="BS212" s="21" t="s">
        <v>1582</v>
      </c>
      <c r="BT212" s="25" t="str">
        <f>INDEX(Countries[Country Name],MATCH(FR_tracker_table[[#This Row],[Country ID]],Countries[Country ID],0))</f>
        <v>Solomon Islands</v>
      </c>
      <c r="BU212" s="25" t="str">
        <f>INDEX(Countries[Global Fund Region],MATCH(FR_tracker_table[[#This Row],[Country ID]],Countries[Country ID],0))</f>
        <v>SE Asia</v>
      </c>
      <c r="BV212" s="25" t="str">
        <f>INDEX(Countries[Portfolio Categorisation],MATCH(FR_tracker_table[[#This Row],[Country ID]],Countries[Country ID],0))</f>
        <v>Focused</v>
      </c>
      <c r="BW21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13" spans="1:75" ht="15" customHeight="1" x14ac:dyDescent="0.25">
      <c r="A213" s="25" t="s">
        <v>1174</v>
      </c>
      <c r="B213" s="25" t="s">
        <v>1175</v>
      </c>
      <c r="C213" s="25" t="s">
        <v>55</v>
      </c>
      <c r="D213" s="25" t="s">
        <v>55</v>
      </c>
      <c r="E213" s="25" t="s">
        <v>55</v>
      </c>
      <c r="F213" s="25" t="s">
        <v>1176</v>
      </c>
      <c r="G213" s="25" t="s">
        <v>56</v>
      </c>
      <c r="H213" s="25" t="s">
        <v>56</v>
      </c>
      <c r="I213" s="25" t="s">
        <v>57</v>
      </c>
      <c r="J213" s="25" t="s">
        <v>385</v>
      </c>
      <c r="K213" s="25" t="s">
        <v>58</v>
      </c>
      <c r="L213" s="25" t="s">
        <v>427</v>
      </c>
      <c r="M213" s="25" t="s">
        <v>428</v>
      </c>
      <c r="N213" s="25" t="s">
        <v>388</v>
      </c>
      <c r="O213" s="25" t="s">
        <v>59</v>
      </c>
      <c r="P213" s="27">
        <v>42814</v>
      </c>
      <c r="Q213" s="25">
        <v>0</v>
      </c>
      <c r="R213" s="25">
        <v>0</v>
      </c>
      <c r="S213" s="25">
        <v>0</v>
      </c>
      <c r="T213" s="25">
        <v>30000000</v>
      </c>
      <c r="U213" s="25">
        <v>0</v>
      </c>
      <c r="V213" s="25" t="s">
        <v>1177</v>
      </c>
      <c r="W213" s="25" t="s">
        <v>55</v>
      </c>
      <c r="X213" s="25" t="s">
        <v>55</v>
      </c>
      <c r="Y213" s="25" t="s">
        <v>55</v>
      </c>
      <c r="Z213" s="25" t="s">
        <v>55</v>
      </c>
      <c r="AA213" s="25" t="s">
        <v>390</v>
      </c>
      <c r="AB213" s="25" t="s">
        <v>55</v>
      </c>
      <c r="AC213" s="25" t="s">
        <v>55</v>
      </c>
      <c r="AD213" s="25" t="s">
        <v>391</v>
      </c>
      <c r="AE213" s="25" t="s">
        <v>395</v>
      </c>
      <c r="AF213" s="25" t="s">
        <v>391</v>
      </c>
      <c r="AG213" s="25" t="s">
        <v>391</v>
      </c>
      <c r="AH213" s="25" t="s">
        <v>60</v>
      </c>
      <c r="AI213" s="25">
        <v>30000000</v>
      </c>
      <c r="AJ213" s="25">
        <v>0</v>
      </c>
      <c r="AK213" s="25">
        <v>0</v>
      </c>
      <c r="AL213" s="25">
        <v>40265850</v>
      </c>
      <c r="AM213" s="25">
        <v>30000000</v>
      </c>
      <c r="AN213" s="25" t="s">
        <v>1175</v>
      </c>
      <c r="AO213" s="25" t="s">
        <v>62</v>
      </c>
      <c r="AP213" s="25" t="s">
        <v>55</v>
      </c>
      <c r="AQ213" s="25" t="s">
        <v>173</v>
      </c>
      <c r="AR213" s="25" t="s">
        <v>64</v>
      </c>
      <c r="AS213" s="25" t="s">
        <v>65</v>
      </c>
      <c r="AT213" s="25">
        <v>1.1222085063404781</v>
      </c>
      <c r="AU213" s="25">
        <v>40265850</v>
      </c>
      <c r="AV213" s="25">
        <v>30000000</v>
      </c>
      <c r="AW213" s="25">
        <v>0</v>
      </c>
      <c r="AX213" s="25">
        <v>0</v>
      </c>
      <c r="AY213" s="25">
        <v>0</v>
      </c>
      <c r="AZ213" s="25">
        <v>30000000</v>
      </c>
      <c r="BA213" s="25">
        <v>0</v>
      </c>
      <c r="BB213" s="25">
        <v>30000000</v>
      </c>
      <c r="BC213" s="25">
        <v>0</v>
      </c>
      <c r="BD213" s="25">
        <v>0</v>
      </c>
      <c r="BE213" s="25" t="s">
        <v>239</v>
      </c>
      <c r="BF213" s="25" t="s">
        <v>208</v>
      </c>
      <c r="BG213" s="26">
        <v>43025</v>
      </c>
      <c r="BH213" s="26" t="s">
        <v>55</v>
      </c>
      <c r="BI213" s="26" t="s">
        <v>55</v>
      </c>
      <c r="BJ213" s="26" t="s">
        <v>55</v>
      </c>
      <c r="BK213" s="26">
        <v>43025</v>
      </c>
      <c r="BL213" s="26">
        <v>43056</v>
      </c>
      <c r="BM213" s="26" t="s">
        <v>55</v>
      </c>
      <c r="BN213" s="26" t="s">
        <v>55</v>
      </c>
      <c r="BO213" s="26" t="s">
        <v>55</v>
      </c>
      <c r="BP213" s="26">
        <v>43056</v>
      </c>
      <c r="BQ213" s="27">
        <v>42814</v>
      </c>
      <c r="BR213" s="28">
        <f t="shared" si="3"/>
        <v>8.0666666666666664</v>
      </c>
      <c r="BS213" s="21" t="s">
        <v>1582</v>
      </c>
      <c r="BT213" s="25" t="str">
        <f>INDEX(Countries[Country Name],MATCH(FR_tracker_table[[#This Row],[Country ID]],Countries[Country ID],0))</f>
        <v>Sierra Leone</v>
      </c>
      <c r="BU213" s="25" t="str">
        <f>INDEX(Countries[Global Fund Region],MATCH(FR_tracker_table[[#This Row],[Country ID]],Countries[Country ID],0))</f>
        <v>WA</v>
      </c>
      <c r="BV213" s="25" t="str">
        <f>INDEX(Countries[Portfolio Categorisation],MATCH(FR_tracker_table[[#This Row],[Country ID]],Countries[Country ID],0))</f>
        <v>Core</v>
      </c>
      <c r="BW21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14" spans="1:75" ht="15" customHeight="1" x14ac:dyDescent="0.25">
      <c r="A214" s="25" t="s">
        <v>1178</v>
      </c>
      <c r="B214" s="25" t="s">
        <v>1179</v>
      </c>
      <c r="C214" s="25" t="s">
        <v>55</v>
      </c>
      <c r="D214" s="25" t="s">
        <v>55</v>
      </c>
      <c r="E214" s="25" t="s">
        <v>55</v>
      </c>
      <c r="F214" s="25" t="s">
        <v>1180</v>
      </c>
      <c r="G214" s="25" t="s">
        <v>70</v>
      </c>
      <c r="H214" s="25" t="s">
        <v>70</v>
      </c>
      <c r="I214" s="25" t="s">
        <v>57</v>
      </c>
      <c r="J214" s="25" t="s">
        <v>385</v>
      </c>
      <c r="K214" s="25" t="s">
        <v>58</v>
      </c>
      <c r="L214" s="25" t="s">
        <v>427</v>
      </c>
      <c r="M214" s="25" t="s">
        <v>428</v>
      </c>
      <c r="N214" s="25" t="s">
        <v>388</v>
      </c>
      <c r="O214" s="25" t="s">
        <v>59</v>
      </c>
      <c r="P214" s="27">
        <v>42814</v>
      </c>
      <c r="Q214" s="25">
        <v>0</v>
      </c>
      <c r="R214" s="25">
        <v>0</v>
      </c>
      <c r="S214" s="25">
        <v>0</v>
      </c>
      <c r="T214" s="25">
        <v>35400000</v>
      </c>
      <c r="U214" s="25">
        <v>0</v>
      </c>
      <c r="V214" s="25" t="s">
        <v>1181</v>
      </c>
      <c r="W214" s="25" t="s">
        <v>721</v>
      </c>
      <c r="X214" s="25" t="s">
        <v>55</v>
      </c>
      <c r="Y214" s="25" t="s">
        <v>55</v>
      </c>
      <c r="Z214" s="25" t="s">
        <v>55</v>
      </c>
      <c r="AA214" s="25" t="s">
        <v>390</v>
      </c>
      <c r="AB214" s="25" t="s">
        <v>55</v>
      </c>
      <c r="AC214" s="25" t="s">
        <v>55</v>
      </c>
      <c r="AD214" s="25" t="s">
        <v>391</v>
      </c>
      <c r="AE214" s="25" t="s">
        <v>395</v>
      </c>
      <c r="AF214" s="25" t="s">
        <v>391</v>
      </c>
      <c r="AG214" s="25" t="s">
        <v>391</v>
      </c>
      <c r="AH214" s="25" t="s">
        <v>60</v>
      </c>
      <c r="AI214" s="25">
        <v>35400000</v>
      </c>
      <c r="AJ214" s="25">
        <v>0</v>
      </c>
      <c r="AK214" s="25">
        <v>0</v>
      </c>
      <c r="AL214" s="25">
        <v>43960771</v>
      </c>
      <c r="AM214" s="25">
        <v>33358638</v>
      </c>
      <c r="AN214" s="25" t="s">
        <v>1179</v>
      </c>
      <c r="AO214" s="25" t="s">
        <v>62</v>
      </c>
      <c r="AP214" s="25" t="s">
        <v>55</v>
      </c>
      <c r="AQ214" s="25" t="s">
        <v>173</v>
      </c>
      <c r="AR214" s="25" t="s">
        <v>64</v>
      </c>
      <c r="AS214" s="25" t="s">
        <v>65</v>
      </c>
      <c r="AT214" s="25">
        <v>1.1222085063404781</v>
      </c>
      <c r="AU214" s="25">
        <v>43960771</v>
      </c>
      <c r="AV214" s="25">
        <v>33358638</v>
      </c>
      <c r="AW214" s="25">
        <v>0</v>
      </c>
      <c r="AX214" s="25">
        <v>0</v>
      </c>
      <c r="AY214" s="25">
        <v>0</v>
      </c>
      <c r="AZ214" s="25">
        <v>35400000</v>
      </c>
      <c r="BA214" s="25">
        <v>0</v>
      </c>
      <c r="BB214" s="25">
        <v>35400000</v>
      </c>
      <c r="BC214" s="25">
        <v>0</v>
      </c>
      <c r="BD214" s="25">
        <v>0</v>
      </c>
      <c r="BE214" s="25" t="s">
        <v>239</v>
      </c>
      <c r="BF214" s="25" t="s">
        <v>208</v>
      </c>
      <c r="BG214" s="26">
        <v>43208</v>
      </c>
      <c r="BH214" s="26">
        <v>43208</v>
      </c>
      <c r="BI214" s="26" t="s">
        <v>55</v>
      </c>
      <c r="BJ214" s="26" t="s">
        <v>55</v>
      </c>
      <c r="BK214" s="26">
        <v>43208</v>
      </c>
      <c r="BL214" s="26">
        <v>43248</v>
      </c>
      <c r="BM214" s="26">
        <v>43248</v>
      </c>
      <c r="BN214" s="26" t="s">
        <v>55</v>
      </c>
      <c r="BO214" s="26" t="s">
        <v>55</v>
      </c>
      <c r="BP214" s="26">
        <v>43248</v>
      </c>
      <c r="BQ214" s="27">
        <v>42814</v>
      </c>
      <c r="BR214" s="28">
        <f t="shared" si="3"/>
        <v>14.466666666666667</v>
      </c>
      <c r="BS214" s="21" t="s">
        <v>1582</v>
      </c>
      <c r="BT214" s="25" t="str">
        <f>INDEX(Countries[Country Name],MATCH(FR_tracker_table[[#This Row],[Country ID]],Countries[Country ID],0))</f>
        <v>Sierra Leone</v>
      </c>
      <c r="BU214" s="25" t="str">
        <f>INDEX(Countries[Global Fund Region],MATCH(FR_tracker_table[[#This Row],[Country ID]],Countries[Country ID],0))</f>
        <v>WA</v>
      </c>
      <c r="BV214" s="25" t="str">
        <f>INDEX(Countries[Portfolio Categorisation],MATCH(FR_tracker_table[[#This Row],[Country ID]],Countries[Country ID],0))</f>
        <v>Core</v>
      </c>
      <c r="BW21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15" spans="1:75" ht="15" customHeight="1" x14ac:dyDescent="0.25">
      <c r="A215" s="25" t="s">
        <v>1182</v>
      </c>
      <c r="B215" s="25" t="s">
        <v>1183</v>
      </c>
      <c r="C215" s="25" t="s">
        <v>55</v>
      </c>
      <c r="D215" s="25" t="s">
        <v>55</v>
      </c>
      <c r="E215" s="25" t="s">
        <v>55</v>
      </c>
      <c r="F215" s="25" t="s">
        <v>1184</v>
      </c>
      <c r="G215" s="25" t="s">
        <v>79</v>
      </c>
      <c r="H215" s="25" t="s">
        <v>79</v>
      </c>
      <c r="I215" s="25" t="s">
        <v>57</v>
      </c>
      <c r="J215" s="25" t="s">
        <v>385</v>
      </c>
      <c r="K215" s="25" t="s">
        <v>58</v>
      </c>
      <c r="L215" s="25" t="s">
        <v>427</v>
      </c>
      <c r="M215" s="25" t="s">
        <v>428</v>
      </c>
      <c r="N215" s="25" t="s">
        <v>388</v>
      </c>
      <c r="O215" s="25" t="s">
        <v>59</v>
      </c>
      <c r="P215" s="27">
        <v>42814</v>
      </c>
      <c r="Q215" s="25">
        <v>0</v>
      </c>
      <c r="R215" s="25">
        <v>0</v>
      </c>
      <c r="S215" s="25">
        <v>0</v>
      </c>
      <c r="T215" s="25">
        <v>17524651</v>
      </c>
      <c r="U215" s="25">
        <v>0</v>
      </c>
      <c r="V215" s="25" t="s">
        <v>1185</v>
      </c>
      <c r="W215" s="25" t="s">
        <v>55</v>
      </c>
      <c r="X215" s="25" t="s">
        <v>55</v>
      </c>
      <c r="Y215" s="25" t="s">
        <v>55</v>
      </c>
      <c r="Z215" s="25" t="s">
        <v>55</v>
      </c>
      <c r="AA215" s="25" t="s">
        <v>390</v>
      </c>
      <c r="AB215" s="25" t="s">
        <v>55</v>
      </c>
      <c r="AC215" s="25" t="s">
        <v>55</v>
      </c>
      <c r="AD215" s="25" t="s">
        <v>391</v>
      </c>
      <c r="AE215" s="25" t="s">
        <v>395</v>
      </c>
      <c r="AF215" s="25" t="s">
        <v>391</v>
      </c>
      <c r="AG215" s="25" t="s">
        <v>391</v>
      </c>
      <c r="AH215" s="25" t="s">
        <v>60</v>
      </c>
      <c r="AI215" s="25">
        <v>17524651</v>
      </c>
      <c r="AJ215" s="25">
        <v>0</v>
      </c>
      <c r="AK215" s="25">
        <v>0</v>
      </c>
      <c r="AL215" s="25">
        <v>0</v>
      </c>
      <c r="AM215" s="25">
        <v>17766013</v>
      </c>
      <c r="AN215" s="25" t="s">
        <v>1183</v>
      </c>
      <c r="AO215" s="25" t="s">
        <v>62</v>
      </c>
      <c r="AP215" s="25" t="s">
        <v>55</v>
      </c>
      <c r="AQ215" s="25" t="s">
        <v>173</v>
      </c>
      <c r="AR215" s="25" t="s">
        <v>64</v>
      </c>
      <c r="AS215" s="25" t="s">
        <v>65</v>
      </c>
      <c r="AT215" s="25">
        <v>1.1222085063404781</v>
      </c>
      <c r="AU215" s="25">
        <v>0</v>
      </c>
      <c r="AV215" s="25">
        <v>17766013</v>
      </c>
      <c r="AW215" s="25">
        <v>0</v>
      </c>
      <c r="AX215" s="25">
        <v>0</v>
      </c>
      <c r="AY215" s="25">
        <v>0</v>
      </c>
      <c r="AZ215" s="25">
        <v>17524651</v>
      </c>
      <c r="BA215" s="25">
        <v>0</v>
      </c>
      <c r="BB215" s="25">
        <v>17524651</v>
      </c>
      <c r="BC215" s="25">
        <v>0</v>
      </c>
      <c r="BD215" s="25">
        <v>0</v>
      </c>
      <c r="BE215" s="25" t="s">
        <v>239</v>
      </c>
      <c r="BF215" s="25" t="s">
        <v>208</v>
      </c>
      <c r="BG215" s="26" t="s">
        <v>55</v>
      </c>
      <c r="BH215" s="26" t="s">
        <v>55</v>
      </c>
      <c r="BI215" s="26">
        <v>43208</v>
      </c>
      <c r="BJ215" s="26" t="s">
        <v>55</v>
      </c>
      <c r="BK215" s="26">
        <v>43208</v>
      </c>
      <c r="BL215" s="26" t="s">
        <v>55</v>
      </c>
      <c r="BM215" s="26" t="s">
        <v>55</v>
      </c>
      <c r="BN215" s="26">
        <v>43248</v>
      </c>
      <c r="BO215" s="26" t="s">
        <v>55</v>
      </c>
      <c r="BP215" s="26">
        <v>43248</v>
      </c>
      <c r="BQ215" s="27">
        <v>42814</v>
      </c>
      <c r="BR215" s="28">
        <f t="shared" si="3"/>
        <v>14.466666666666667</v>
      </c>
      <c r="BS215" s="21" t="s">
        <v>1582</v>
      </c>
      <c r="BT215" s="25" t="str">
        <f>INDEX(Countries[Country Name],MATCH(FR_tracker_table[[#This Row],[Country ID]],Countries[Country ID],0))</f>
        <v>Sierra Leone</v>
      </c>
      <c r="BU215" s="25" t="str">
        <f>INDEX(Countries[Global Fund Region],MATCH(FR_tracker_table[[#This Row],[Country ID]],Countries[Country ID],0))</f>
        <v>WA</v>
      </c>
      <c r="BV215" s="25" t="str">
        <f>INDEX(Countries[Portfolio Categorisation],MATCH(FR_tracker_table[[#This Row],[Country ID]],Countries[Country ID],0))</f>
        <v>Core</v>
      </c>
      <c r="BW21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216" spans="1:75" ht="15" customHeight="1" x14ac:dyDescent="0.25">
      <c r="A216" s="25" t="s">
        <v>1186</v>
      </c>
      <c r="B216" s="25" t="s">
        <v>1187</v>
      </c>
      <c r="C216" s="25" t="s">
        <v>55</v>
      </c>
      <c r="D216" s="25" t="s">
        <v>55</v>
      </c>
      <c r="E216" s="25" t="s">
        <v>55</v>
      </c>
      <c r="F216" s="25" t="s">
        <v>1188</v>
      </c>
      <c r="G216" s="25" t="s">
        <v>67</v>
      </c>
      <c r="H216" s="25" t="s">
        <v>67</v>
      </c>
      <c r="I216" s="25" t="s">
        <v>57</v>
      </c>
      <c r="J216" s="25" t="s">
        <v>385</v>
      </c>
      <c r="K216" s="25" t="s">
        <v>58</v>
      </c>
      <c r="L216" s="25" t="s">
        <v>427</v>
      </c>
      <c r="M216" s="25" t="s">
        <v>428</v>
      </c>
      <c r="N216" s="25" t="s">
        <v>388</v>
      </c>
      <c r="O216" s="25" t="s">
        <v>59</v>
      </c>
      <c r="P216" s="27">
        <v>42814</v>
      </c>
      <c r="Q216" s="25">
        <v>0</v>
      </c>
      <c r="R216" s="25">
        <v>0</v>
      </c>
      <c r="S216" s="25">
        <v>0</v>
      </c>
      <c r="T216" s="25">
        <v>8000000</v>
      </c>
      <c r="U216" s="25">
        <v>0</v>
      </c>
      <c r="V216" s="25" t="s">
        <v>1189</v>
      </c>
      <c r="W216" s="25" t="s">
        <v>55</v>
      </c>
      <c r="X216" s="25" t="s">
        <v>55</v>
      </c>
      <c r="Y216" s="25" t="s">
        <v>55</v>
      </c>
      <c r="Z216" s="25" t="s">
        <v>55</v>
      </c>
      <c r="AA216" s="25" t="s">
        <v>390</v>
      </c>
      <c r="AB216" s="25" t="s">
        <v>55</v>
      </c>
      <c r="AC216" s="25" t="s">
        <v>55</v>
      </c>
      <c r="AD216" s="25" t="s">
        <v>391</v>
      </c>
      <c r="AE216" s="25" t="s">
        <v>395</v>
      </c>
      <c r="AF216" s="25" t="s">
        <v>391</v>
      </c>
      <c r="AG216" s="25" t="s">
        <v>391</v>
      </c>
      <c r="AH216" s="25" t="s">
        <v>60</v>
      </c>
      <c r="AI216" s="25">
        <v>8000000</v>
      </c>
      <c r="AJ216" s="25">
        <v>0</v>
      </c>
      <c r="AK216" s="25">
        <v>0</v>
      </c>
      <c r="AL216" s="25">
        <v>6698030</v>
      </c>
      <c r="AM216" s="25">
        <v>9800000</v>
      </c>
      <c r="AN216" s="25" t="s">
        <v>1187</v>
      </c>
      <c r="AO216" s="25" t="s">
        <v>62</v>
      </c>
      <c r="AP216" s="25" t="s">
        <v>55</v>
      </c>
      <c r="AQ216" s="25" t="s">
        <v>173</v>
      </c>
      <c r="AR216" s="25" t="s">
        <v>64</v>
      </c>
      <c r="AS216" s="25" t="s">
        <v>65</v>
      </c>
      <c r="AT216" s="25">
        <v>1.1222085063404781</v>
      </c>
      <c r="AU216" s="25">
        <v>6698030</v>
      </c>
      <c r="AV216" s="25">
        <v>9800000</v>
      </c>
      <c r="AW216" s="25">
        <v>0</v>
      </c>
      <c r="AX216" s="25">
        <v>0</v>
      </c>
      <c r="AY216" s="25">
        <v>0</v>
      </c>
      <c r="AZ216" s="25">
        <v>8000000</v>
      </c>
      <c r="BA216" s="25">
        <v>0</v>
      </c>
      <c r="BB216" s="25">
        <v>8000000</v>
      </c>
      <c r="BC216" s="25">
        <v>0</v>
      </c>
      <c r="BD216" s="25">
        <v>0</v>
      </c>
      <c r="BE216" s="25" t="s">
        <v>239</v>
      </c>
      <c r="BF216" s="25" t="s">
        <v>208</v>
      </c>
      <c r="BG216" s="26">
        <v>43208</v>
      </c>
      <c r="BH216" s="26" t="s">
        <v>55</v>
      </c>
      <c r="BI216" s="26" t="s">
        <v>55</v>
      </c>
      <c r="BJ216" s="26" t="s">
        <v>55</v>
      </c>
      <c r="BK216" s="26">
        <v>43208</v>
      </c>
      <c r="BL216" s="26">
        <v>43248</v>
      </c>
      <c r="BM216" s="26" t="s">
        <v>55</v>
      </c>
      <c r="BN216" s="26" t="s">
        <v>55</v>
      </c>
      <c r="BO216" s="26" t="s">
        <v>55</v>
      </c>
      <c r="BP216" s="26">
        <v>43248</v>
      </c>
      <c r="BQ216" s="27">
        <v>42814</v>
      </c>
      <c r="BR216" s="28">
        <f t="shared" si="3"/>
        <v>14.466666666666667</v>
      </c>
      <c r="BS216" s="21" t="s">
        <v>1582</v>
      </c>
      <c r="BT216" s="25" t="str">
        <f>INDEX(Countries[Country Name],MATCH(FR_tracker_table[[#This Row],[Country ID]],Countries[Country ID],0))</f>
        <v>Sierra Leone</v>
      </c>
      <c r="BU216" s="25" t="str">
        <f>INDEX(Countries[Global Fund Region],MATCH(FR_tracker_table[[#This Row],[Country ID]],Countries[Country ID],0))</f>
        <v>WA</v>
      </c>
      <c r="BV216" s="25" t="str">
        <f>INDEX(Countries[Portfolio Categorisation],MATCH(FR_tracker_table[[#This Row],[Country ID]],Countries[Country ID],0))</f>
        <v>Core</v>
      </c>
      <c r="BW21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17" spans="1:75" ht="15" customHeight="1" x14ac:dyDescent="0.25">
      <c r="A217" s="25" t="s">
        <v>1190</v>
      </c>
      <c r="B217" s="25" t="s">
        <v>1191</v>
      </c>
      <c r="C217" s="25" t="s">
        <v>55</v>
      </c>
      <c r="D217" s="25" t="s">
        <v>55</v>
      </c>
      <c r="E217" s="25" t="s">
        <v>55</v>
      </c>
      <c r="F217" s="25" t="s">
        <v>1192</v>
      </c>
      <c r="G217" s="25" t="s">
        <v>56</v>
      </c>
      <c r="H217" s="25" t="s">
        <v>56</v>
      </c>
      <c r="I217" s="25" t="s">
        <v>76</v>
      </c>
      <c r="J217" s="25" t="s">
        <v>385</v>
      </c>
      <c r="K217" s="25" t="s">
        <v>58</v>
      </c>
      <c r="L217" s="25" t="s">
        <v>1409</v>
      </c>
      <c r="M217" s="25" t="s">
        <v>387</v>
      </c>
      <c r="N217" s="25" t="s">
        <v>526</v>
      </c>
      <c r="O217" s="25" t="s">
        <v>72</v>
      </c>
      <c r="P217" s="27">
        <v>43221</v>
      </c>
      <c r="Q217" s="25">
        <v>5184427</v>
      </c>
      <c r="R217" s="25">
        <v>4731892</v>
      </c>
      <c r="S217" s="25">
        <v>4565498</v>
      </c>
      <c r="T217" s="25">
        <v>14481816</v>
      </c>
      <c r="U217" s="25">
        <v>0</v>
      </c>
      <c r="V217" s="25" t="s">
        <v>409</v>
      </c>
      <c r="W217" s="25" t="s">
        <v>55</v>
      </c>
      <c r="X217" s="25" t="s">
        <v>55</v>
      </c>
      <c r="Y217" s="25" t="s">
        <v>55</v>
      </c>
      <c r="Z217" s="25" t="s">
        <v>55</v>
      </c>
      <c r="AA217" s="25" t="s">
        <v>422</v>
      </c>
      <c r="AB217" s="25" t="s">
        <v>391</v>
      </c>
      <c r="AC217" s="25" t="s">
        <v>391</v>
      </c>
      <c r="AD217" s="25" t="s">
        <v>391</v>
      </c>
      <c r="AE217" s="25" t="s">
        <v>422</v>
      </c>
      <c r="AF217" s="25" t="s">
        <v>391</v>
      </c>
      <c r="AG217" s="25" t="s">
        <v>391</v>
      </c>
      <c r="AH217" s="25" t="s">
        <v>60</v>
      </c>
      <c r="AI217" s="25">
        <v>14481816</v>
      </c>
      <c r="AJ217" s="25">
        <v>0</v>
      </c>
      <c r="AK217" s="25">
        <v>0</v>
      </c>
      <c r="AL217" s="25">
        <v>14481816</v>
      </c>
      <c r="AM217" s="25">
        <v>14481816</v>
      </c>
      <c r="AN217" s="25" t="s">
        <v>1191</v>
      </c>
      <c r="AO217" s="25" t="s">
        <v>62</v>
      </c>
      <c r="AP217" s="25" t="s">
        <v>55</v>
      </c>
      <c r="AQ217" s="25" t="s">
        <v>113</v>
      </c>
      <c r="AR217" s="25" t="s">
        <v>64</v>
      </c>
      <c r="AS217" s="25" t="s">
        <v>65</v>
      </c>
      <c r="AT217" s="25">
        <v>1.1222085063404781</v>
      </c>
      <c r="AU217" s="25">
        <v>14481816</v>
      </c>
      <c r="AV217" s="25">
        <v>14481816</v>
      </c>
      <c r="AW217" s="25">
        <v>5184427</v>
      </c>
      <c r="AX217" s="25">
        <v>4731892</v>
      </c>
      <c r="AY217" s="25">
        <v>4565498</v>
      </c>
      <c r="AZ217" s="25">
        <v>14481816</v>
      </c>
      <c r="BA217" s="25">
        <v>0</v>
      </c>
      <c r="BB217" s="25">
        <v>14481816</v>
      </c>
      <c r="BC217" s="25">
        <v>0</v>
      </c>
      <c r="BD217" s="25">
        <v>0</v>
      </c>
      <c r="BE217" s="25" t="s">
        <v>232</v>
      </c>
      <c r="BF217" s="25" t="s">
        <v>213</v>
      </c>
      <c r="BG217" s="26">
        <v>43390</v>
      </c>
      <c r="BH217" s="26" t="s">
        <v>55</v>
      </c>
      <c r="BI217" s="26" t="s">
        <v>55</v>
      </c>
      <c r="BJ217" s="26" t="s">
        <v>55</v>
      </c>
      <c r="BK217" s="26">
        <v>43390</v>
      </c>
      <c r="BL217" s="26">
        <v>43416</v>
      </c>
      <c r="BM217" s="26" t="s">
        <v>55</v>
      </c>
      <c r="BN217" s="26" t="s">
        <v>55</v>
      </c>
      <c r="BO217" s="26" t="s">
        <v>55</v>
      </c>
      <c r="BP217" s="26">
        <v>43416</v>
      </c>
      <c r="BQ217" s="27">
        <v>43220</v>
      </c>
      <c r="BR217" s="28">
        <f t="shared" si="3"/>
        <v>6.5333333333333332</v>
      </c>
      <c r="BS217" s="21" t="s">
        <v>1586</v>
      </c>
      <c r="BT217" s="25" t="str">
        <f>INDEX(Countries[Country Name],MATCH(FR_tracker_table[[#This Row],[Country ID]],Countries[Country ID],0))</f>
        <v>El Salvador</v>
      </c>
      <c r="BU217" s="25" t="str">
        <f>INDEX(Countries[Global Fund Region],MATCH(FR_tracker_table[[#This Row],[Country ID]],Countries[Country ID],0))</f>
        <v>LAC</v>
      </c>
      <c r="BV217" s="25" t="str">
        <f>INDEX(Countries[Portfolio Categorisation],MATCH(FR_tracker_table[[#This Row],[Country ID]],Countries[Country ID],0))</f>
        <v>Focused</v>
      </c>
      <c r="BW21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18" spans="1:75" ht="15" customHeight="1" x14ac:dyDescent="0.25">
      <c r="A218" s="25" t="s">
        <v>1193</v>
      </c>
      <c r="B218" s="25" t="s">
        <v>1194</v>
      </c>
      <c r="C218" s="25" t="s">
        <v>55</v>
      </c>
      <c r="D218" s="25" t="s">
        <v>55</v>
      </c>
      <c r="E218" s="25" t="s">
        <v>55</v>
      </c>
      <c r="F218" s="25" t="s">
        <v>1195</v>
      </c>
      <c r="G218" s="25" t="s">
        <v>67</v>
      </c>
      <c r="H218" s="25" t="s">
        <v>67</v>
      </c>
      <c r="I218" s="25" t="s">
        <v>832</v>
      </c>
      <c r="J218" s="25" t="s">
        <v>385</v>
      </c>
      <c r="K218" s="25" t="s">
        <v>58</v>
      </c>
      <c r="L218" s="25" t="s">
        <v>386</v>
      </c>
      <c r="M218" s="25" t="s">
        <v>408</v>
      </c>
      <c r="N218" s="25" t="s">
        <v>526</v>
      </c>
      <c r="O218" s="25" t="s">
        <v>80</v>
      </c>
      <c r="P218" s="27">
        <v>43138</v>
      </c>
      <c r="Q218" s="25">
        <v>1848040</v>
      </c>
      <c r="R218" s="25">
        <v>1389271</v>
      </c>
      <c r="S218" s="25">
        <v>1005430</v>
      </c>
      <c r="T218" s="25">
        <v>4242741</v>
      </c>
      <c r="U218" s="25">
        <v>0</v>
      </c>
      <c r="V218" s="25" t="s">
        <v>409</v>
      </c>
      <c r="W218" s="25" t="s">
        <v>55</v>
      </c>
      <c r="X218" s="25" t="s">
        <v>55</v>
      </c>
      <c r="Y218" s="25" t="s">
        <v>55</v>
      </c>
      <c r="Z218" s="25" t="s">
        <v>55</v>
      </c>
      <c r="AA218" s="25" t="s">
        <v>422</v>
      </c>
      <c r="AB218" s="25" t="s">
        <v>391</v>
      </c>
      <c r="AC218" s="25" t="s">
        <v>391</v>
      </c>
      <c r="AD218" s="25" t="s">
        <v>55</v>
      </c>
      <c r="AE218" s="25" t="s">
        <v>55</v>
      </c>
      <c r="AF218" s="25" t="s">
        <v>391</v>
      </c>
      <c r="AG218" s="25" t="s">
        <v>391</v>
      </c>
      <c r="AH218" s="25" t="s">
        <v>60</v>
      </c>
      <c r="AI218" s="25">
        <v>4242741</v>
      </c>
      <c r="AJ218" s="25">
        <v>0</v>
      </c>
      <c r="AK218" s="25">
        <v>0</v>
      </c>
      <c r="AL218" s="25">
        <v>4242741</v>
      </c>
      <c r="AM218" s="25">
        <v>4242741</v>
      </c>
      <c r="AN218" s="25" t="s">
        <v>1194</v>
      </c>
      <c r="AO218" s="25" t="s">
        <v>62</v>
      </c>
      <c r="AP218" s="25" t="s">
        <v>55</v>
      </c>
      <c r="AQ218" s="25" t="s">
        <v>113</v>
      </c>
      <c r="AR218" s="25" t="s">
        <v>64</v>
      </c>
      <c r="AS218" s="25" t="s">
        <v>65</v>
      </c>
      <c r="AT218" s="25">
        <v>1.1222085063404781</v>
      </c>
      <c r="AU218" s="25">
        <v>4242741</v>
      </c>
      <c r="AV218" s="25">
        <v>4242741</v>
      </c>
      <c r="AW218" s="25">
        <v>1848040</v>
      </c>
      <c r="AX218" s="25">
        <v>1389271</v>
      </c>
      <c r="AY218" s="25">
        <v>1005430</v>
      </c>
      <c r="AZ218" s="25">
        <v>4242741</v>
      </c>
      <c r="BA218" s="25">
        <v>0</v>
      </c>
      <c r="BB218" s="25">
        <v>4242741</v>
      </c>
      <c r="BC218" s="25">
        <v>0</v>
      </c>
      <c r="BD218" s="25">
        <v>0</v>
      </c>
      <c r="BE218" s="25" t="s">
        <v>232</v>
      </c>
      <c r="BF218" s="25" t="s">
        <v>213</v>
      </c>
      <c r="BG218" s="26">
        <v>43363</v>
      </c>
      <c r="BH218" s="26" t="s">
        <v>55</v>
      </c>
      <c r="BI218" s="26" t="s">
        <v>55</v>
      </c>
      <c r="BJ218" s="26" t="s">
        <v>55</v>
      </c>
      <c r="BK218" s="26">
        <v>43363</v>
      </c>
      <c r="BL218" s="26">
        <v>43399</v>
      </c>
      <c r="BM218" s="26" t="s">
        <v>55</v>
      </c>
      <c r="BN218" s="26" t="s">
        <v>55</v>
      </c>
      <c r="BO218" s="26" t="s">
        <v>55</v>
      </c>
      <c r="BP218" s="26">
        <v>43399</v>
      </c>
      <c r="BQ218" s="27">
        <v>43138</v>
      </c>
      <c r="BR218" s="28">
        <f t="shared" si="3"/>
        <v>8.6999999999999993</v>
      </c>
      <c r="BS218" s="21" t="s">
        <v>1585</v>
      </c>
      <c r="BT218" s="25" t="str">
        <f>INDEX(Countries[Country Name],MATCH(FR_tracker_table[[#This Row],[Country ID]],Countries[Country ID],0))</f>
        <v>El Salvador</v>
      </c>
      <c r="BU218" s="25" t="str">
        <f>INDEX(Countries[Global Fund Region],MATCH(FR_tracker_table[[#This Row],[Country ID]],Countries[Country ID],0))</f>
        <v>LAC</v>
      </c>
      <c r="BV218" s="25" t="str">
        <f>INDEX(Countries[Portfolio Categorisation],MATCH(FR_tracker_table[[#This Row],[Country ID]],Countries[Country ID],0))</f>
        <v>Focused</v>
      </c>
      <c r="BW21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19" spans="1:75" ht="15" customHeight="1" x14ac:dyDescent="0.25">
      <c r="A219" s="25" t="s">
        <v>1196</v>
      </c>
      <c r="B219" s="25" t="s">
        <v>1197</v>
      </c>
      <c r="C219" s="25" t="s">
        <v>55</v>
      </c>
      <c r="D219" s="25" t="s">
        <v>55</v>
      </c>
      <c r="E219" s="25" t="s">
        <v>55</v>
      </c>
      <c r="F219" s="25" t="s">
        <v>1198</v>
      </c>
      <c r="G219" s="25" t="s">
        <v>56</v>
      </c>
      <c r="H219" s="25" t="s">
        <v>56</v>
      </c>
      <c r="I219" s="25" t="s">
        <v>68</v>
      </c>
      <c r="J219" s="25" t="s">
        <v>385</v>
      </c>
      <c r="K219" s="25" t="s">
        <v>58</v>
      </c>
      <c r="L219" s="25" t="s">
        <v>399</v>
      </c>
      <c r="M219" s="25" t="s">
        <v>633</v>
      </c>
      <c r="N219" s="25" t="s">
        <v>388</v>
      </c>
      <c r="O219" s="25" t="s">
        <v>69</v>
      </c>
      <c r="P219" s="27">
        <v>42878</v>
      </c>
      <c r="Q219" s="25">
        <v>7737859.5796415573</v>
      </c>
      <c r="R219" s="25">
        <v>7489274.227277495</v>
      </c>
      <c r="S219" s="25">
        <v>7539141.1523856986</v>
      </c>
      <c r="T219" s="25">
        <v>22766274.95930475</v>
      </c>
      <c r="U219" s="25">
        <v>0</v>
      </c>
      <c r="V219" s="25" t="s">
        <v>1117</v>
      </c>
      <c r="W219" s="25" t="s">
        <v>55</v>
      </c>
      <c r="X219" s="25" t="s">
        <v>55</v>
      </c>
      <c r="Y219" s="25" t="s">
        <v>55</v>
      </c>
      <c r="Z219" s="25" t="s">
        <v>55</v>
      </c>
      <c r="AA219" s="25" t="s">
        <v>663</v>
      </c>
      <c r="AB219" s="25" t="s">
        <v>391</v>
      </c>
      <c r="AC219" s="25" t="s">
        <v>391</v>
      </c>
      <c r="AD219" s="25" t="s">
        <v>391</v>
      </c>
      <c r="AE219" s="25" t="s">
        <v>437</v>
      </c>
      <c r="AF219" s="25" t="s">
        <v>93</v>
      </c>
      <c r="AG219" s="25" t="s">
        <v>391</v>
      </c>
      <c r="AH219" s="25" t="s">
        <v>60</v>
      </c>
      <c r="AI219" s="25">
        <v>22766275</v>
      </c>
      <c r="AJ219" s="25">
        <v>0</v>
      </c>
      <c r="AK219" s="25">
        <v>7564499</v>
      </c>
      <c r="AL219" s="25">
        <v>16004070</v>
      </c>
      <c r="AM219" s="25">
        <v>22766275</v>
      </c>
      <c r="AN219" s="25" t="s">
        <v>1197</v>
      </c>
      <c r="AO219" s="25" t="s">
        <v>62</v>
      </c>
      <c r="AP219" s="25" t="s">
        <v>55</v>
      </c>
      <c r="AQ219" s="25" t="s">
        <v>175</v>
      </c>
      <c r="AR219" s="25" t="s">
        <v>64</v>
      </c>
      <c r="AS219" s="25" t="s">
        <v>65</v>
      </c>
      <c r="AT219" s="25">
        <v>1.1222085063404781</v>
      </c>
      <c r="AU219" s="25">
        <v>16004070</v>
      </c>
      <c r="AV219" s="25">
        <v>22766275</v>
      </c>
      <c r="AW219" s="25">
        <v>7737859.5796415573</v>
      </c>
      <c r="AX219" s="25">
        <v>7489274.227277495</v>
      </c>
      <c r="AY219" s="25">
        <v>7539141.1523856986</v>
      </c>
      <c r="AZ219" s="25">
        <v>22766274.95930475</v>
      </c>
      <c r="BA219" s="25">
        <v>0</v>
      </c>
      <c r="BB219" s="25">
        <v>22766275</v>
      </c>
      <c r="BC219" s="25">
        <v>0</v>
      </c>
      <c r="BD219" s="25">
        <v>7564499</v>
      </c>
      <c r="BE219" s="25" t="s">
        <v>218</v>
      </c>
      <c r="BF219" s="25" t="s">
        <v>208</v>
      </c>
      <c r="BG219" s="26">
        <v>43039</v>
      </c>
      <c r="BH219" s="26" t="s">
        <v>55</v>
      </c>
      <c r="BI219" s="26" t="s">
        <v>55</v>
      </c>
      <c r="BJ219" s="26" t="s">
        <v>55</v>
      </c>
      <c r="BK219" s="26">
        <v>43039</v>
      </c>
      <c r="BL219" s="26">
        <v>43070</v>
      </c>
      <c r="BM219" s="26" t="s">
        <v>55</v>
      </c>
      <c r="BN219" s="26" t="s">
        <v>55</v>
      </c>
      <c r="BO219" s="26" t="s">
        <v>55</v>
      </c>
      <c r="BP219" s="26">
        <v>43070</v>
      </c>
      <c r="BQ219" s="27">
        <v>42878</v>
      </c>
      <c r="BR219" s="28">
        <f t="shared" si="3"/>
        <v>6.4</v>
      </c>
      <c r="BS219" s="21" t="s">
        <v>1583</v>
      </c>
      <c r="BT219" s="25" t="str">
        <f>INDEX(Countries[Country Name],MATCH(FR_tracker_table[[#This Row],[Country ID]],Countries[Country ID],0))</f>
        <v>Somalia</v>
      </c>
      <c r="BU219" s="25" t="str">
        <f>INDEX(Countries[Global Fund Region],MATCH(FR_tracker_table[[#This Row],[Country ID]],Countries[Country ID],0))</f>
        <v>MENA</v>
      </c>
      <c r="BV219" s="25" t="str">
        <f>INDEX(Countries[Portfolio Categorisation],MATCH(FR_tracker_table[[#This Row],[Country ID]],Countries[Country ID],0))</f>
        <v>Core</v>
      </c>
      <c r="BW21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20" spans="1:75" ht="15" customHeight="1" x14ac:dyDescent="0.25">
      <c r="A220" s="25" t="s">
        <v>1199</v>
      </c>
      <c r="B220" s="25" t="s">
        <v>1200</v>
      </c>
      <c r="C220" s="25" t="s">
        <v>55</v>
      </c>
      <c r="D220" s="25" t="s">
        <v>55</v>
      </c>
      <c r="E220" s="25" t="s">
        <v>55</v>
      </c>
      <c r="F220" s="25" t="s">
        <v>1201</v>
      </c>
      <c r="G220" s="25" t="s">
        <v>70</v>
      </c>
      <c r="H220" s="25" t="s">
        <v>70</v>
      </c>
      <c r="I220" s="25" t="s">
        <v>57</v>
      </c>
      <c r="J220" s="25" t="s">
        <v>385</v>
      </c>
      <c r="K220" s="25" t="s">
        <v>58</v>
      </c>
      <c r="L220" s="25" t="s">
        <v>427</v>
      </c>
      <c r="M220" s="25" t="s">
        <v>633</v>
      </c>
      <c r="N220" s="25" t="s">
        <v>388</v>
      </c>
      <c r="O220" s="25" t="s">
        <v>59</v>
      </c>
      <c r="P220" s="27">
        <v>42813</v>
      </c>
      <c r="Q220" s="25">
        <v>0</v>
      </c>
      <c r="R220" s="25">
        <v>0</v>
      </c>
      <c r="S220" s="25">
        <v>0</v>
      </c>
      <c r="T220" s="25">
        <v>23575494</v>
      </c>
      <c r="U220" s="25">
        <v>0</v>
      </c>
      <c r="V220" s="25" t="s">
        <v>1117</v>
      </c>
      <c r="W220" s="25" t="s">
        <v>55</v>
      </c>
      <c r="X220" s="25" t="s">
        <v>55</v>
      </c>
      <c r="Y220" s="25" t="s">
        <v>55</v>
      </c>
      <c r="Z220" s="25" t="s">
        <v>55</v>
      </c>
      <c r="AA220" s="25" t="s">
        <v>663</v>
      </c>
      <c r="AB220" s="25" t="s">
        <v>663</v>
      </c>
      <c r="AC220" s="25" t="s">
        <v>663</v>
      </c>
      <c r="AD220" s="25" t="s">
        <v>663</v>
      </c>
      <c r="AE220" s="25" t="s">
        <v>437</v>
      </c>
      <c r="AF220" s="25" t="s">
        <v>93</v>
      </c>
      <c r="AG220" s="25" t="s">
        <v>437</v>
      </c>
      <c r="AH220" s="25" t="s">
        <v>60</v>
      </c>
      <c r="AI220" s="25">
        <v>23575494</v>
      </c>
      <c r="AJ220" s="25">
        <v>0</v>
      </c>
      <c r="AK220" s="25">
        <v>0</v>
      </c>
      <c r="AL220" s="25">
        <v>30337699</v>
      </c>
      <c r="AM220" s="25">
        <v>23575494</v>
      </c>
      <c r="AN220" s="25" t="s">
        <v>1200</v>
      </c>
      <c r="AO220" s="25" t="s">
        <v>62</v>
      </c>
      <c r="AP220" s="25" t="s">
        <v>55</v>
      </c>
      <c r="AQ220" s="25" t="s">
        <v>175</v>
      </c>
      <c r="AR220" s="25" t="s">
        <v>64</v>
      </c>
      <c r="AS220" s="25" t="s">
        <v>65</v>
      </c>
      <c r="AT220" s="25">
        <v>1.1222085063404781</v>
      </c>
      <c r="AU220" s="25">
        <v>30337699</v>
      </c>
      <c r="AV220" s="25">
        <v>23575494</v>
      </c>
      <c r="AW220" s="25">
        <v>0</v>
      </c>
      <c r="AX220" s="25">
        <v>0</v>
      </c>
      <c r="AY220" s="25">
        <v>0</v>
      </c>
      <c r="AZ220" s="25">
        <v>23575494</v>
      </c>
      <c r="BA220" s="25">
        <v>0</v>
      </c>
      <c r="BB220" s="25">
        <v>23575494</v>
      </c>
      <c r="BC220" s="25">
        <v>0</v>
      </c>
      <c r="BD220" s="25">
        <v>0</v>
      </c>
      <c r="BE220" s="25" t="s">
        <v>218</v>
      </c>
      <c r="BF220" s="25" t="s">
        <v>208</v>
      </c>
      <c r="BG220" s="26">
        <v>42991</v>
      </c>
      <c r="BH220" s="26" t="s">
        <v>55</v>
      </c>
      <c r="BI220" s="26" t="s">
        <v>55</v>
      </c>
      <c r="BJ220" s="26" t="s">
        <v>55</v>
      </c>
      <c r="BK220" s="26">
        <v>42991</v>
      </c>
      <c r="BL220" s="26">
        <v>43021</v>
      </c>
      <c r="BM220" s="26" t="s">
        <v>55</v>
      </c>
      <c r="BN220" s="26" t="s">
        <v>55</v>
      </c>
      <c r="BO220" s="26" t="s">
        <v>55</v>
      </c>
      <c r="BP220" s="26">
        <v>43021</v>
      </c>
      <c r="BQ220" s="27">
        <v>42814</v>
      </c>
      <c r="BR220" s="28">
        <f t="shared" si="3"/>
        <v>6.9</v>
      </c>
      <c r="BS220" s="21" t="s">
        <v>1582</v>
      </c>
      <c r="BT220" s="25" t="str">
        <f>INDEX(Countries[Country Name],MATCH(FR_tracker_table[[#This Row],[Country ID]],Countries[Country ID],0))</f>
        <v>Somalia</v>
      </c>
      <c r="BU220" s="25" t="str">
        <f>INDEX(Countries[Global Fund Region],MATCH(FR_tracker_table[[#This Row],[Country ID]],Countries[Country ID],0))</f>
        <v>MENA</v>
      </c>
      <c r="BV220" s="25" t="str">
        <f>INDEX(Countries[Portfolio Categorisation],MATCH(FR_tracker_table[[#This Row],[Country ID]],Countries[Country ID],0))</f>
        <v>Core</v>
      </c>
      <c r="BW22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21" spans="1:75" ht="15" customHeight="1" x14ac:dyDescent="0.25">
      <c r="A221" s="25" t="s">
        <v>1202</v>
      </c>
      <c r="B221" s="25" t="s">
        <v>1203</v>
      </c>
      <c r="C221" s="25" t="s">
        <v>55</v>
      </c>
      <c r="D221" s="25" t="s">
        <v>55</v>
      </c>
      <c r="E221" s="25" t="s">
        <v>55</v>
      </c>
      <c r="F221" s="25" t="s">
        <v>1204</v>
      </c>
      <c r="G221" s="25" t="s">
        <v>67</v>
      </c>
      <c r="H221" s="25" t="s">
        <v>67</v>
      </c>
      <c r="I221" s="25" t="s">
        <v>68</v>
      </c>
      <c r="J221" s="25" t="s">
        <v>385</v>
      </c>
      <c r="K221" s="25" t="s">
        <v>58</v>
      </c>
      <c r="L221" s="25" t="s">
        <v>399</v>
      </c>
      <c r="M221" s="25" t="s">
        <v>633</v>
      </c>
      <c r="N221" s="25" t="s">
        <v>388</v>
      </c>
      <c r="O221" s="25" t="s">
        <v>69</v>
      </c>
      <c r="P221" s="27">
        <v>42878</v>
      </c>
      <c r="Q221" s="25">
        <v>7279045</v>
      </c>
      <c r="R221" s="25">
        <v>7369402</v>
      </c>
      <c r="S221" s="25">
        <v>7462485</v>
      </c>
      <c r="T221" s="25">
        <v>22110931.211428873</v>
      </c>
      <c r="U221" s="25">
        <v>0</v>
      </c>
      <c r="V221" s="25" t="s">
        <v>1205</v>
      </c>
      <c r="W221" s="25" t="s">
        <v>55</v>
      </c>
      <c r="X221" s="25" t="s">
        <v>55</v>
      </c>
      <c r="Y221" s="25" t="s">
        <v>55</v>
      </c>
      <c r="Z221" s="25" t="s">
        <v>55</v>
      </c>
      <c r="AA221" s="25" t="s">
        <v>663</v>
      </c>
      <c r="AB221" s="25" t="s">
        <v>391</v>
      </c>
      <c r="AC221" s="25" t="s">
        <v>391</v>
      </c>
      <c r="AD221" s="25" t="s">
        <v>391</v>
      </c>
      <c r="AE221" s="25" t="s">
        <v>437</v>
      </c>
      <c r="AF221" s="25" t="s">
        <v>93</v>
      </c>
      <c r="AG221" s="25" t="s">
        <v>391</v>
      </c>
      <c r="AH221" s="25" t="s">
        <v>60</v>
      </c>
      <c r="AI221" s="25">
        <v>22110931</v>
      </c>
      <c r="AJ221" s="25">
        <v>0</v>
      </c>
      <c r="AK221" s="25">
        <v>2302694</v>
      </c>
      <c r="AL221" s="25">
        <v>22110931</v>
      </c>
      <c r="AM221" s="25">
        <v>22110931</v>
      </c>
      <c r="AN221" s="25" t="s">
        <v>1203</v>
      </c>
      <c r="AO221" s="25" t="s">
        <v>62</v>
      </c>
      <c r="AP221" s="25" t="s">
        <v>55</v>
      </c>
      <c r="AQ221" s="25" t="s">
        <v>175</v>
      </c>
      <c r="AR221" s="25" t="s">
        <v>64</v>
      </c>
      <c r="AS221" s="25" t="s">
        <v>65</v>
      </c>
      <c r="AT221" s="25">
        <v>1.1222085063404781</v>
      </c>
      <c r="AU221" s="25">
        <v>22110931</v>
      </c>
      <c r="AV221" s="25">
        <v>22110931</v>
      </c>
      <c r="AW221" s="25">
        <v>7279045</v>
      </c>
      <c r="AX221" s="25">
        <v>7369402</v>
      </c>
      <c r="AY221" s="25">
        <v>7462485</v>
      </c>
      <c r="AZ221" s="25">
        <v>22110931.211428873</v>
      </c>
      <c r="BA221" s="25">
        <v>0</v>
      </c>
      <c r="BB221" s="25">
        <v>22110931</v>
      </c>
      <c r="BC221" s="25">
        <v>0</v>
      </c>
      <c r="BD221" s="25">
        <v>2302694</v>
      </c>
      <c r="BE221" s="25" t="s">
        <v>218</v>
      </c>
      <c r="BF221" s="25" t="s">
        <v>208</v>
      </c>
      <c r="BG221" s="26">
        <v>43039</v>
      </c>
      <c r="BH221" s="26" t="s">
        <v>55</v>
      </c>
      <c r="BI221" s="26" t="s">
        <v>55</v>
      </c>
      <c r="BJ221" s="26" t="s">
        <v>55</v>
      </c>
      <c r="BK221" s="26">
        <v>43039</v>
      </c>
      <c r="BL221" s="26">
        <v>43070</v>
      </c>
      <c r="BM221" s="26" t="s">
        <v>55</v>
      </c>
      <c r="BN221" s="26" t="s">
        <v>55</v>
      </c>
      <c r="BO221" s="26" t="s">
        <v>55</v>
      </c>
      <c r="BP221" s="26">
        <v>43070</v>
      </c>
      <c r="BQ221" s="27">
        <v>42878</v>
      </c>
      <c r="BR221" s="28">
        <f t="shared" si="3"/>
        <v>6.4</v>
      </c>
      <c r="BS221" s="21" t="s">
        <v>1583</v>
      </c>
      <c r="BT221" s="25" t="str">
        <f>INDEX(Countries[Country Name],MATCH(FR_tracker_table[[#This Row],[Country ID]],Countries[Country ID],0))</f>
        <v>Somalia</v>
      </c>
      <c r="BU221" s="25" t="str">
        <f>INDEX(Countries[Global Fund Region],MATCH(FR_tracker_table[[#This Row],[Country ID]],Countries[Country ID],0))</f>
        <v>MENA</v>
      </c>
      <c r="BV221" s="25" t="str">
        <f>INDEX(Countries[Portfolio Categorisation],MATCH(FR_tracker_table[[#This Row],[Country ID]],Countries[Country ID],0))</f>
        <v>Core</v>
      </c>
      <c r="BW22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22" spans="1:75" ht="15" customHeight="1" x14ac:dyDescent="0.25">
      <c r="A222" s="25" t="s">
        <v>1206</v>
      </c>
      <c r="B222" s="25" t="s">
        <v>1207</v>
      </c>
      <c r="C222" s="25" t="s">
        <v>55</v>
      </c>
      <c r="D222" s="25" t="s">
        <v>55</v>
      </c>
      <c r="E222" s="25" t="s">
        <v>55</v>
      </c>
      <c r="F222" s="25" t="s">
        <v>1208</v>
      </c>
      <c r="G222" s="25" t="s">
        <v>56</v>
      </c>
      <c r="H222" s="25" t="s">
        <v>56</v>
      </c>
      <c r="I222" s="25" t="s">
        <v>111</v>
      </c>
      <c r="J222" s="25" t="s">
        <v>385</v>
      </c>
      <c r="K222" s="25" t="s">
        <v>58</v>
      </c>
      <c r="L222" s="25" t="s">
        <v>427</v>
      </c>
      <c r="M222" s="25" t="s">
        <v>1411</v>
      </c>
      <c r="N222" s="25" t="s">
        <v>388</v>
      </c>
      <c r="O222" s="25" t="s">
        <v>72</v>
      </c>
      <c r="P222" s="27">
        <v>43220</v>
      </c>
      <c r="Q222" s="25">
        <v>312323</v>
      </c>
      <c r="R222" s="25">
        <v>411479</v>
      </c>
      <c r="S222" s="25">
        <v>374549</v>
      </c>
      <c r="T222" s="25">
        <v>1098351</v>
      </c>
      <c r="U222" s="25">
        <v>0</v>
      </c>
      <c r="V222" s="25" t="s">
        <v>409</v>
      </c>
      <c r="W222" s="25" t="s">
        <v>55</v>
      </c>
      <c r="X222" s="25" t="s">
        <v>55</v>
      </c>
      <c r="Y222" s="25" t="s">
        <v>55</v>
      </c>
      <c r="Z222" s="25" t="s">
        <v>55</v>
      </c>
      <c r="AA222" s="25" t="s">
        <v>422</v>
      </c>
      <c r="AB222" s="25" t="s">
        <v>391</v>
      </c>
      <c r="AC222" s="25" t="s">
        <v>391</v>
      </c>
      <c r="AD222" s="25" t="s">
        <v>391</v>
      </c>
      <c r="AE222" s="25" t="s">
        <v>55</v>
      </c>
      <c r="AF222" s="25" t="s">
        <v>391</v>
      </c>
      <c r="AG222" s="25" t="s">
        <v>391</v>
      </c>
      <c r="AH222" s="25" t="s">
        <v>60</v>
      </c>
      <c r="AI222" s="25">
        <v>1098351</v>
      </c>
      <c r="AJ222" s="25">
        <v>0</v>
      </c>
      <c r="AK222" s="25">
        <v>0</v>
      </c>
      <c r="AL222" s="25">
        <v>1098351</v>
      </c>
      <c r="AM222" s="25">
        <v>1098351</v>
      </c>
      <c r="AN222" s="25" t="s">
        <v>1207</v>
      </c>
      <c r="AO222" s="25" t="s">
        <v>62</v>
      </c>
      <c r="AP222" s="25" t="s">
        <v>55</v>
      </c>
      <c r="AQ222" s="25" t="s">
        <v>172</v>
      </c>
      <c r="AR222" s="25" t="s">
        <v>64</v>
      </c>
      <c r="AS222" s="25" t="s">
        <v>88</v>
      </c>
      <c r="AT222" s="25">
        <v>1.1222085063404781</v>
      </c>
      <c r="AU222" s="25">
        <v>1232578.8351475704</v>
      </c>
      <c r="AV222" s="25">
        <v>1232578.8351475704</v>
      </c>
      <c r="AW222" s="25">
        <v>350491.52732577716</v>
      </c>
      <c r="AX222" s="25">
        <v>461765.2339804736</v>
      </c>
      <c r="AY222" s="25">
        <v>420322.07384131971</v>
      </c>
      <c r="AZ222" s="25">
        <v>1232578.8351475704</v>
      </c>
      <c r="BA222" s="25">
        <v>0</v>
      </c>
      <c r="BB222" s="25">
        <v>1232578.8351475704</v>
      </c>
      <c r="BC222" s="25">
        <v>0</v>
      </c>
      <c r="BD222" s="25">
        <v>0</v>
      </c>
      <c r="BE222" s="25" t="s">
        <v>212</v>
      </c>
      <c r="BF222" s="25" t="s">
        <v>213</v>
      </c>
      <c r="BG222" s="26" t="s">
        <v>55</v>
      </c>
      <c r="BH222" s="26" t="s">
        <v>55</v>
      </c>
      <c r="BI222" s="26" t="s">
        <v>55</v>
      </c>
      <c r="BJ222" s="26" t="s">
        <v>55</v>
      </c>
      <c r="BK222" s="26">
        <v>43580</v>
      </c>
      <c r="BL222" s="26" t="s">
        <v>55</v>
      </c>
      <c r="BM222" s="26" t="s">
        <v>55</v>
      </c>
      <c r="BN222" s="26" t="s">
        <v>55</v>
      </c>
      <c r="BO222" s="26" t="s">
        <v>55</v>
      </c>
      <c r="BP222" s="26">
        <v>43598</v>
      </c>
      <c r="BQ222" s="27">
        <v>43220</v>
      </c>
      <c r="BR222" s="28">
        <f t="shared" si="3"/>
        <v>12.6</v>
      </c>
      <c r="BS222" s="21" t="s">
        <v>1586</v>
      </c>
      <c r="BT222" s="25" t="str">
        <f>INDEX(Countries[Country Name],MATCH(FR_tracker_table[[#This Row],[Country ID]],Countries[Country ID],0))</f>
        <v>Serbia</v>
      </c>
      <c r="BU222" s="25" t="str">
        <f>INDEX(Countries[Global Fund Region],MATCH(FR_tracker_table[[#This Row],[Country ID]],Countries[Country ID],0))</f>
        <v>EECA</v>
      </c>
      <c r="BV222" s="25" t="str">
        <f>INDEX(Countries[Portfolio Categorisation],MATCH(FR_tracker_table[[#This Row],[Country ID]],Countries[Country ID],0))</f>
        <v>Focused</v>
      </c>
      <c r="BW22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23" spans="1:75" ht="15" customHeight="1" x14ac:dyDescent="0.25">
      <c r="A223" s="25" t="s">
        <v>1209</v>
      </c>
      <c r="B223" s="25" t="s">
        <v>1210</v>
      </c>
      <c r="C223" s="25" t="s">
        <v>55</v>
      </c>
      <c r="D223" s="25" t="s">
        <v>55</v>
      </c>
      <c r="E223" s="25" t="s">
        <v>55</v>
      </c>
      <c r="F223" s="25" t="s">
        <v>1211</v>
      </c>
      <c r="G223" s="25" t="s">
        <v>56</v>
      </c>
      <c r="H223" s="25" t="s">
        <v>56</v>
      </c>
      <c r="I223" s="25" t="s">
        <v>68</v>
      </c>
      <c r="J223" s="25" t="s">
        <v>385</v>
      </c>
      <c r="K223" s="25" t="s">
        <v>58</v>
      </c>
      <c r="L223" s="25" t="s">
        <v>427</v>
      </c>
      <c r="M223" s="25" t="s">
        <v>633</v>
      </c>
      <c r="N223" s="25" t="s">
        <v>388</v>
      </c>
      <c r="O223" s="25" t="s">
        <v>69</v>
      </c>
      <c r="P223" s="27">
        <v>42879</v>
      </c>
      <c r="Q223" s="25">
        <v>9776009</v>
      </c>
      <c r="R223" s="25">
        <v>11209236</v>
      </c>
      <c r="S223" s="25">
        <v>11696050</v>
      </c>
      <c r="T223" s="25">
        <v>32681295</v>
      </c>
      <c r="U223" s="25">
        <v>0</v>
      </c>
      <c r="V223" s="25" t="s">
        <v>389</v>
      </c>
      <c r="W223" s="25" t="s">
        <v>55</v>
      </c>
      <c r="X223" s="25" t="s">
        <v>55</v>
      </c>
      <c r="Y223" s="25" t="s">
        <v>55</v>
      </c>
      <c r="Z223" s="25" t="s">
        <v>55</v>
      </c>
      <c r="AA223" s="25" t="s">
        <v>401</v>
      </c>
      <c r="AB223" s="25" t="s">
        <v>391</v>
      </c>
      <c r="AC223" s="25" t="s">
        <v>391</v>
      </c>
      <c r="AD223" s="25" t="s">
        <v>391</v>
      </c>
      <c r="AE223" s="25" t="s">
        <v>55</v>
      </c>
      <c r="AF223" s="25" t="s">
        <v>93</v>
      </c>
      <c r="AG223" s="25" t="s">
        <v>391</v>
      </c>
      <c r="AH223" s="25" t="s">
        <v>60</v>
      </c>
      <c r="AI223" s="25">
        <v>32681295</v>
      </c>
      <c r="AJ223" s="25">
        <v>0</v>
      </c>
      <c r="AK223" s="25">
        <v>4543720</v>
      </c>
      <c r="AL223" s="25">
        <v>29015250</v>
      </c>
      <c r="AM223" s="25">
        <v>32681295</v>
      </c>
      <c r="AN223" s="25" t="s">
        <v>1210</v>
      </c>
      <c r="AO223" s="25" t="s">
        <v>62</v>
      </c>
      <c r="AP223" s="25" t="s">
        <v>55</v>
      </c>
      <c r="AQ223" s="25" t="s">
        <v>177</v>
      </c>
      <c r="AR223" s="25" t="s">
        <v>64</v>
      </c>
      <c r="AS223" s="25" t="s">
        <v>65</v>
      </c>
      <c r="AT223" s="25">
        <v>1.1222085063404781</v>
      </c>
      <c r="AU223" s="25">
        <v>29015250</v>
      </c>
      <c r="AV223" s="25">
        <v>32681295</v>
      </c>
      <c r="AW223" s="25">
        <v>9776009</v>
      </c>
      <c r="AX223" s="25">
        <v>11209236</v>
      </c>
      <c r="AY223" s="25">
        <v>11696050</v>
      </c>
      <c r="AZ223" s="25">
        <v>32681295</v>
      </c>
      <c r="BA223" s="25">
        <v>0</v>
      </c>
      <c r="BB223" s="25">
        <v>32681295</v>
      </c>
      <c r="BC223" s="25">
        <v>0</v>
      </c>
      <c r="BD223" s="25">
        <v>4543720</v>
      </c>
      <c r="BE223" s="25" t="s">
        <v>218</v>
      </c>
      <c r="BF223" s="25" t="s">
        <v>208</v>
      </c>
      <c r="BG223" s="26">
        <v>43060</v>
      </c>
      <c r="BH223" s="26" t="s">
        <v>55</v>
      </c>
      <c r="BI223" s="26" t="s">
        <v>55</v>
      </c>
      <c r="BJ223" s="26" t="s">
        <v>55</v>
      </c>
      <c r="BK223" s="26">
        <v>43060</v>
      </c>
      <c r="BL223" s="26">
        <v>43082</v>
      </c>
      <c r="BM223" s="26" t="s">
        <v>55</v>
      </c>
      <c r="BN223" s="26" t="s">
        <v>55</v>
      </c>
      <c r="BO223" s="26" t="s">
        <v>55</v>
      </c>
      <c r="BP223" s="26">
        <v>43082</v>
      </c>
      <c r="BQ223" s="27">
        <v>42878</v>
      </c>
      <c r="BR223" s="28">
        <f t="shared" si="3"/>
        <v>6.8</v>
      </c>
      <c r="BS223" s="21" t="s">
        <v>1583</v>
      </c>
      <c r="BT223" s="25" t="str">
        <f>INDEX(Countries[Country Name],MATCH(FR_tracker_table[[#This Row],[Country ID]],Countries[Country ID],0))</f>
        <v>South Sudan</v>
      </c>
      <c r="BU223" s="25" t="str">
        <f>INDEX(Countries[Global Fund Region],MATCH(FR_tracker_table[[#This Row],[Country ID]],Countries[Country ID],0))</f>
        <v>MENA</v>
      </c>
      <c r="BV223" s="25" t="str">
        <f>INDEX(Countries[Portfolio Categorisation],MATCH(FR_tracker_table[[#This Row],[Country ID]],Countries[Country ID],0))</f>
        <v>Core</v>
      </c>
      <c r="BW22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24" spans="1:75" ht="15" customHeight="1" x14ac:dyDescent="0.25">
      <c r="A224" s="25" t="s">
        <v>1212</v>
      </c>
      <c r="B224" s="25" t="s">
        <v>1213</v>
      </c>
      <c r="C224" s="25" t="s">
        <v>55</v>
      </c>
      <c r="D224" s="25" t="s">
        <v>55</v>
      </c>
      <c r="E224" s="25" t="s">
        <v>55</v>
      </c>
      <c r="F224" s="25" t="s">
        <v>1214</v>
      </c>
      <c r="G224" s="25" t="s">
        <v>70</v>
      </c>
      <c r="H224" s="25" t="s">
        <v>70</v>
      </c>
      <c r="I224" s="25" t="s">
        <v>68</v>
      </c>
      <c r="J224" s="25" t="s">
        <v>385</v>
      </c>
      <c r="K224" s="25" t="s">
        <v>58</v>
      </c>
      <c r="L224" s="25" t="s">
        <v>427</v>
      </c>
      <c r="M224" s="25" t="s">
        <v>633</v>
      </c>
      <c r="N224" s="25" t="s">
        <v>388</v>
      </c>
      <c r="O224" s="25" t="s">
        <v>69</v>
      </c>
      <c r="P224" s="27">
        <v>42879</v>
      </c>
      <c r="Q224" s="25">
        <v>19599762.170000002</v>
      </c>
      <c r="R224" s="25">
        <v>11564272.742762484</v>
      </c>
      <c r="S224" s="25">
        <v>13835965.027704276</v>
      </c>
      <c r="T224" s="25">
        <v>45000000</v>
      </c>
      <c r="U224" s="25">
        <v>0</v>
      </c>
      <c r="V224" s="25" t="s">
        <v>879</v>
      </c>
      <c r="W224" s="25" t="s">
        <v>55</v>
      </c>
      <c r="X224" s="25" t="s">
        <v>55</v>
      </c>
      <c r="Y224" s="25" t="s">
        <v>55</v>
      </c>
      <c r="Z224" s="25" t="s">
        <v>55</v>
      </c>
      <c r="AA224" s="25" t="s">
        <v>401</v>
      </c>
      <c r="AB224" s="25" t="s">
        <v>391</v>
      </c>
      <c r="AC224" s="25" t="s">
        <v>391</v>
      </c>
      <c r="AD224" s="25" t="s">
        <v>391</v>
      </c>
      <c r="AE224" s="25" t="s">
        <v>437</v>
      </c>
      <c r="AF224" s="25" t="s">
        <v>93</v>
      </c>
      <c r="AG224" s="25" t="s">
        <v>391</v>
      </c>
      <c r="AH224" s="25" t="s">
        <v>60</v>
      </c>
      <c r="AI224" s="25">
        <v>45000000</v>
      </c>
      <c r="AJ224" s="25">
        <v>0</v>
      </c>
      <c r="AK224" s="25">
        <v>2535727</v>
      </c>
      <c r="AL224" s="25">
        <v>48666045</v>
      </c>
      <c r="AM224" s="25">
        <v>45000000</v>
      </c>
      <c r="AN224" s="25" t="s">
        <v>1213</v>
      </c>
      <c r="AO224" s="25" t="s">
        <v>62</v>
      </c>
      <c r="AP224" s="25" t="s">
        <v>55</v>
      </c>
      <c r="AQ224" s="25" t="s">
        <v>177</v>
      </c>
      <c r="AR224" s="25" t="s">
        <v>64</v>
      </c>
      <c r="AS224" s="25" t="s">
        <v>65</v>
      </c>
      <c r="AT224" s="25">
        <v>1.1222085063404781</v>
      </c>
      <c r="AU224" s="25">
        <v>48666045</v>
      </c>
      <c r="AV224" s="25">
        <v>45000000</v>
      </c>
      <c r="AW224" s="25">
        <v>19599762.170000002</v>
      </c>
      <c r="AX224" s="25">
        <v>11564272.742762484</v>
      </c>
      <c r="AY224" s="25">
        <v>13835965.027704276</v>
      </c>
      <c r="AZ224" s="25">
        <v>45000000</v>
      </c>
      <c r="BA224" s="25">
        <v>0</v>
      </c>
      <c r="BB224" s="25">
        <v>45000000</v>
      </c>
      <c r="BC224" s="25">
        <v>0</v>
      </c>
      <c r="BD224" s="25">
        <v>2535727</v>
      </c>
      <c r="BE224" s="25" t="s">
        <v>218</v>
      </c>
      <c r="BF224" s="25" t="s">
        <v>208</v>
      </c>
      <c r="BG224" s="26">
        <v>43060</v>
      </c>
      <c r="BH224" s="26" t="s">
        <v>55</v>
      </c>
      <c r="BI224" s="26" t="s">
        <v>55</v>
      </c>
      <c r="BJ224" s="26" t="s">
        <v>55</v>
      </c>
      <c r="BK224" s="26">
        <v>43060</v>
      </c>
      <c r="BL224" s="26">
        <v>43082</v>
      </c>
      <c r="BM224" s="26" t="s">
        <v>55</v>
      </c>
      <c r="BN224" s="26" t="s">
        <v>55</v>
      </c>
      <c r="BO224" s="26" t="s">
        <v>55</v>
      </c>
      <c r="BP224" s="26">
        <v>43082</v>
      </c>
      <c r="BQ224" s="27">
        <v>42878</v>
      </c>
      <c r="BR224" s="28">
        <f t="shared" si="3"/>
        <v>6.8</v>
      </c>
      <c r="BS224" s="21" t="s">
        <v>1583</v>
      </c>
      <c r="BT224" s="25" t="str">
        <f>INDEX(Countries[Country Name],MATCH(FR_tracker_table[[#This Row],[Country ID]],Countries[Country ID],0))</f>
        <v>South Sudan</v>
      </c>
      <c r="BU224" s="25" t="str">
        <f>INDEX(Countries[Global Fund Region],MATCH(FR_tracker_table[[#This Row],[Country ID]],Countries[Country ID],0))</f>
        <v>MENA</v>
      </c>
      <c r="BV224" s="25" t="str">
        <f>INDEX(Countries[Portfolio Categorisation],MATCH(FR_tracker_table[[#This Row],[Country ID]],Countries[Country ID],0))</f>
        <v>Core</v>
      </c>
      <c r="BW22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25" spans="1:75" ht="15" customHeight="1" x14ac:dyDescent="0.25">
      <c r="A225" s="25" t="s">
        <v>1215</v>
      </c>
      <c r="B225" s="25" t="s">
        <v>1216</v>
      </c>
      <c r="C225" s="25" t="s">
        <v>55</v>
      </c>
      <c r="D225" s="25" t="s">
        <v>55</v>
      </c>
      <c r="E225" s="25" t="s">
        <v>55</v>
      </c>
      <c r="F225" s="25" t="s">
        <v>1217</v>
      </c>
      <c r="G225" s="25" t="s">
        <v>67</v>
      </c>
      <c r="H225" s="25" t="s">
        <v>67</v>
      </c>
      <c r="I225" s="25" t="s">
        <v>68</v>
      </c>
      <c r="J225" s="25" t="s">
        <v>385</v>
      </c>
      <c r="K225" s="25" t="s">
        <v>58</v>
      </c>
      <c r="L225" s="25" t="s">
        <v>427</v>
      </c>
      <c r="M225" s="25" t="s">
        <v>633</v>
      </c>
      <c r="N225" s="25" t="s">
        <v>388</v>
      </c>
      <c r="O225" s="25" t="s">
        <v>69</v>
      </c>
      <c r="P225" s="27">
        <v>42879</v>
      </c>
      <c r="Q225" s="25">
        <v>3350938.1306354823</v>
      </c>
      <c r="R225" s="25">
        <v>2817872.1145234825</v>
      </c>
      <c r="S225" s="25">
        <v>2831189.9543794822</v>
      </c>
      <c r="T225" s="25">
        <v>9000000.199538447</v>
      </c>
      <c r="U225" s="25">
        <v>0</v>
      </c>
      <c r="V225" s="25" t="s">
        <v>389</v>
      </c>
      <c r="W225" s="25" t="s">
        <v>55</v>
      </c>
      <c r="X225" s="25" t="s">
        <v>55</v>
      </c>
      <c r="Y225" s="25" t="s">
        <v>55</v>
      </c>
      <c r="Z225" s="25" t="s">
        <v>55</v>
      </c>
      <c r="AA225" s="25" t="s">
        <v>401</v>
      </c>
      <c r="AB225" s="25" t="s">
        <v>391</v>
      </c>
      <c r="AC225" s="25" t="s">
        <v>391</v>
      </c>
      <c r="AD225" s="25" t="s">
        <v>391</v>
      </c>
      <c r="AE225" s="25" t="s">
        <v>437</v>
      </c>
      <c r="AF225" s="25" t="s">
        <v>93</v>
      </c>
      <c r="AG225" s="25" t="s">
        <v>391</v>
      </c>
      <c r="AH225" s="25" t="s">
        <v>60</v>
      </c>
      <c r="AI225" s="25">
        <v>9000000</v>
      </c>
      <c r="AJ225" s="25">
        <v>0</v>
      </c>
      <c r="AK225" s="25">
        <v>3321267</v>
      </c>
      <c r="AL225" s="25">
        <v>9000000</v>
      </c>
      <c r="AM225" s="25">
        <v>9000000</v>
      </c>
      <c r="AN225" s="25" t="s">
        <v>1216</v>
      </c>
      <c r="AO225" s="25" t="s">
        <v>62</v>
      </c>
      <c r="AP225" s="25" t="s">
        <v>55</v>
      </c>
      <c r="AQ225" s="25" t="s">
        <v>177</v>
      </c>
      <c r="AR225" s="25" t="s">
        <v>64</v>
      </c>
      <c r="AS225" s="25" t="s">
        <v>65</v>
      </c>
      <c r="AT225" s="25">
        <v>1.1222085063404781</v>
      </c>
      <c r="AU225" s="25">
        <v>9000000</v>
      </c>
      <c r="AV225" s="25">
        <v>9000000</v>
      </c>
      <c r="AW225" s="25">
        <v>3350938.1306354823</v>
      </c>
      <c r="AX225" s="25">
        <v>2817872.1145234825</v>
      </c>
      <c r="AY225" s="25">
        <v>2831189.9543794822</v>
      </c>
      <c r="AZ225" s="25">
        <v>9000000.199538447</v>
      </c>
      <c r="BA225" s="25">
        <v>0</v>
      </c>
      <c r="BB225" s="25">
        <v>9000000</v>
      </c>
      <c r="BC225" s="25">
        <v>0</v>
      </c>
      <c r="BD225" s="25">
        <v>3321267</v>
      </c>
      <c r="BE225" s="25" t="s">
        <v>218</v>
      </c>
      <c r="BF225" s="25" t="s">
        <v>208</v>
      </c>
      <c r="BG225" s="26">
        <v>43060</v>
      </c>
      <c r="BH225" s="26" t="s">
        <v>55</v>
      </c>
      <c r="BI225" s="26" t="s">
        <v>55</v>
      </c>
      <c r="BJ225" s="26" t="s">
        <v>55</v>
      </c>
      <c r="BK225" s="26">
        <v>43060</v>
      </c>
      <c r="BL225" s="26">
        <v>43082</v>
      </c>
      <c r="BM225" s="26" t="s">
        <v>55</v>
      </c>
      <c r="BN225" s="26" t="s">
        <v>55</v>
      </c>
      <c r="BO225" s="26" t="s">
        <v>55</v>
      </c>
      <c r="BP225" s="26">
        <v>43082</v>
      </c>
      <c r="BQ225" s="27">
        <v>42878</v>
      </c>
      <c r="BR225" s="28">
        <f t="shared" si="3"/>
        <v>6.8</v>
      </c>
      <c r="BS225" s="21" t="s">
        <v>1583</v>
      </c>
      <c r="BT225" s="25" t="str">
        <f>INDEX(Countries[Country Name],MATCH(FR_tracker_table[[#This Row],[Country ID]],Countries[Country ID],0))</f>
        <v>South Sudan</v>
      </c>
      <c r="BU225" s="25" t="str">
        <f>INDEX(Countries[Global Fund Region],MATCH(FR_tracker_table[[#This Row],[Country ID]],Countries[Country ID],0))</f>
        <v>MENA</v>
      </c>
      <c r="BV225" s="25" t="str">
        <f>INDEX(Countries[Portfolio Categorisation],MATCH(FR_tracker_table[[#This Row],[Country ID]],Countries[Country ID],0))</f>
        <v>Core</v>
      </c>
      <c r="BW22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26" spans="1:75" ht="15" customHeight="1" x14ac:dyDescent="0.25">
      <c r="A226" s="25" t="s">
        <v>1486</v>
      </c>
      <c r="B226" s="25" t="s">
        <v>1218</v>
      </c>
      <c r="C226" s="25" t="s">
        <v>1219</v>
      </c>
      <c r="D226" s="25" t="s">
        <v>1220</v>
      </c>
      <c r="E226" s="25" t="s">
        <v>55</v>
      </c>
      <c r="F226" s="25" t="s">
        <v>1221</v>
      </c>
      <c r="G226" s="25" t="s">
        <v>169</v>
      </c>
      <c r="H226" s="25" t="s">
        <v>97</v>
      </c>
      <c r="I226" s="25" t="s">
        <v>827</v>
      </c>
      <c r="J226" s="25" t="s">
        <v>385</v>
      </c>
      <c r="K226" s="25" t="s">
        <v>58</v>
      </c>
      <c r="L226" s="25" t="s">
        <v>427</v>
      </c>
      <c r="M226" s="25" t="s">
        <v>452</v>
      </c>
      <c r="N226" s="25" t="s">
        <v>453</v>
      </c>
      <c r="O226" s="25" t="s">
        <v>69</v>
      </c>
      <c r="P226" s="27">
        <v>42878</v>
      </c>
      <c r="Q226" s="25">
        <v>1855654.1850010599</v>
      </c>
      <c r="R226" s="25">
        <v>2027992.3858820791</v>
      </c>
      <c r="S226" s="25">
        <v>1205266.1016994647</v>
      </c>
      <c r="T226" s="25">
        <v>5088912.672582604</v>
      </c>
      <c r="U226" s="25">
        <v>0</v>
      </c>
      <c r="V226" s="25" t="s">
        <v>389</v>
      </c>
      <c r="W226" s="25" t="s">
        <v>55</v>
      </c>
      <c r="X226" s="25" t="s">
        <v>55</v>
      </c>
      <c r="Y226" s="25" t="s">
        <v>55</v>
      </c>
      <c r="Z226" s="25" t="s">
        <v>55</v>
      </c>
      <c r="AA226" s="25" t="s">
        <v>422</v>
      </c>
      <c r="AB226" s="25" t="s">
        <v>55</v>
      </c>
      <c r="AC226" s="25" t="s">
        <v>55</v>
      </c>
      <c r="AD226" s="25" t="s">
        <v>55</v>
      </c>
      <c r="AE226" s="25" t="s">
        <v>395</v>
      </c>
      <c r="AF226" s="25" t="s">
        <v>55</v>
      </c>
      <c r="AG226" s="25" t="s">
        <v>55</v>
      </c>
      <c r="AH226" s="25" t="s">
        <v>60</v>
      </c>
      <c r="AI226" s="25">
        <v>5088913</v>
      </c>
      <c r="AJ226" s="25">
        <v>0</v>
      </c>
      <c r="AK226" s="25">
        <v>631122</v>
      </c>
      <c r="AL226" s="25">
        <v>5088913</v>
      </c>
      <c r="AM226" s="25">
        <v>5088913</v>
      </c>
      <c r="AN226" s="25" t="s">
        <v>1222</v>
      </c>
      <c r="AO226" s="25" t="s">
        <v>62</v>
      </c>
      <c r="AP226" s="25" t="s">
        <v>55</v>
      </c>
      <c r="AQ226" s="25" t="s">
        <v>170</v>
      </c>
      <c r="AR226" s="25" t="s">
        <v>64</v>
      </c>
      <c r="AS226" s="25" t="s">
        <v>88</v>
      </c>
      <c r="AT226" s="25">
        <v>1.1222085063404781</v>
      </c>
      <c r="AU226" s="25">
        <v>5710821.4566266416</v>
      </c>
      <c r="AV226" s="25">
        <v>5710821.4566266416</v>
      </c>
      <c r="AW226" s="25">
        <v>2082430.9112344966</v>
      </c>
      <c r="AX226" s="25">
        <v>2275830.3062305907</v>
      </c>
      <c r="AY226" s="25">
        <v>1352559.871730967</v>
      </c>
      <c r="AZ226" s="25">
        <v>5710821.0891960543</v>
      </c>
      <c r="BA226" s="25">
        <v>0</v>
      </c>
      <c r="BB226" s="25">
        <v>5710821.4566266416</v>
      </c>
      <c r="BC226" s="25">
        <v>0</v>
      </c>
      <c r="BD226" s="25">
        <v>708250.4769386152</v>
      </c>
      <c r="BE226" s="25" t="s">
        <v>234</v>
      </c>
      <c r="BF226" s="25" t="s">
        <v>213</v>
      </c>
      <c r="BG226" s="26">
        <v>43039</v>
      </c>
      <c r="BH226" s="26" t="s">
        <v>55</v>
      </c>
      <c r="BI226" s="26" t="s">
        <v>55</v>
      </c>
      <c r="BJ226" s="26" t="s">
        <v>55</v>
      </c>
      <c r="BK226" s="26">
        <v>43039</v>
      </c>
      <c r="BL226" s="26">
        <v>43070</v>
      </c>
      <c r="BM226" s="26" t="s">
        <v>55</v>
      </c>
      <c r="BN226" s="26" t="s">
        <v>55</v>
      </c>
      <c r="BO226" s="26" t="s">
        <v>55</v>
      </c>
      <c r="BP226" s="26">
        <v>43070</v>
      </c>
      <c r="BQ226" s="27">
        <v>42878</v>
      </c>
      <c r="BR226" s="28">
        <f t="shared" si="3"/>
        <v>6.4</v>
      </c>
      <c r="BS226" s="21" t="s">
        <v>1583</v>
      </c>
      <c r="BT226" s="25" t="str">
        <f>INDEX(Countries[Country Name],MATCH(FR_tracker_table[[#This Row],[Country ID]],Countries[Country ID],0))</f>
        <v>Sao Tome and Principe</v>
      </c>
      <c r="BU226" s="25" t="str">
        <f>INDEX(Countries[Global Fund Region],MATCH(FR_tracker_table[[#This Row],[Country ID]],Countries[Country ID],0))</f>
        <v>CA</v>
      </c>
      <c r="BV226" s="25" t="str">
        <f>INDEX(Countries[Portfolio Categorisation],MATCH(FR_tracker_table[[#This Row],[Country ID]],Countries[Country ID],0))</f>
        <v>Focused</v>
      </c>
      <c r="BW22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Integrated</v>
      </c>
    </row>
    <row r="227" spans="1:75" ht="15" customHeight="1" x14ac:dyDescent="0.25">
      <c r="A227" s="25" t="s">
        <v>1223</v>
      </c>
      <c r="B227" s="25" t="s">
        <v>1224</v>
      </c>
      <c r="C227" s="25" t="s">
        <v>1225</v>
      </c>
      <c r="D227" s="25" t="s">
        <v>55</v>
      </c>
      <c r="E227" s="25" t="s">
        <v>55</v>
      </c>
      <c r="F227" s="25" t="s">
        <v>1226</v>
      </c>
      <c r="G227" s="25" t="s">
        <v>407</v>
      </c>
      <c r="H227" s="25" t="s">
        <v>75</v>
      </c>
      <c r="I227" s="25" t="s">
        <v>71</v>
      </c>
      <c r="J227" s="25" t="s">
        <v>385</v>
      </c>
      <c r="K227" s="25" t="s">
        <v>58</v>
      </c>
      <c r="L227" s="25" t="s">
        <v>498</v>
      </c>
      <c r="M227" s="25" t="s">
        <v>387</v>
      </c>
      <c r="N227" s="25" t="s">
        <v>388</v>
      </c>
      <c r="O227" s="25" t="s">
        <v>80</v>
      </c>
      <c r="P227" s="27">
        <v>43139</v>
      </c>
      <c r="Q227" s="25">
        <v>843400</v>
      </c>
      <c r="R227" s="25">
        <v>566210</v>
      </c>
      <c r="S227" s="25">
        <v>390785</v>
      </c>
      <c r="T227" s="25">
        <v>1800395</v>
      </c>
      <c r="U227" s="25">
        <v>0</v>
      </c>
      <c r="V227" s="25" t="s">
        <v>409</v>
      </c>
      <c r="W227" s="25" t="s">
        <v>55</v>
      </c>
      <c r="X227" s="25" t="s">
        <v>55</v>
      </c>
      <c r="Y227" s="25" t="s">
        <v>55</v>
      </c>
      <c r="Z227" s="25" t="s">
        <v>55</v>
      </c>
      <c r="AA227" s="25" t="s">
        <v>422</v>
      </c>
      <c r="AB227" s="25" t="s">
        <v>391</v>
      </c>
      <c r="AC227" s="25" t="s">
        <v>391</v>
      </c>
      <c r="AD227" s="25" t="s">
        <v>391</v>
      </c>
      <c r="AE227" s="25" t="s">
        <v>395</v>
      </c>
      <c r="AF227" s="25" t="s">
        <v>391</v>
      </c>
      <c r="AG227" s="25" t="s">
        <v>391</v>
      </c>
      <c r="AH227" s="25" t="s">
        <v>60</v>
      </c>
      <c r="AI227" s="25">
        <v>1800395</v>
      </c>
      <c r="AJ227" s="25">
        <v>0</v>
      </c>
      <c r="AK227" s="25">
        <v>0</v>
      </c>
      <c r="AL227" s="25">
        <v>1800395</v>
      </c>
      <c r="AM227" s="25">
        <v>1800395</v>
      </c>
      <c r="AN227" s="25" t="s">
        <v>1227</v>
      </c>
      <c r="AO227" s="25" t="s">
        <v>62</v>
      </c>
      <c r="AP227" s="25" t="s">
        <v>55</v>
      </c>
      <c r="AQ227" s="25" t="s">
        <v>180</v>
      </c>
      <c r="AR227" s="25" t="s">
        <v>64</v>
      </c>
      <c r="AS227" s="25" t="s">
        <v>65</v>
      </c>
      <c r="AT227" s="25">
        <v>1.1222085063404781</v>
      </c>
      <c r="AU227" s="25">
        <v>1800395</v>
      </c>
      <c r="AV227" s="25">
        <v>1800395</v>
      </c>
      <c r="AW227" s="25">
        <v>843400</v>
      </c>
      <c r="AX227" s="25">
        <v>566210</v>
      </c>
      <c r="AY227" s="25">
        <v>390785</v>
      </c>
      <c r="AZ227" s="25">
        <v>1800395</v>
      </c>
      <c r="BA227" s="25">
        <v>0</v>
      </c>
      <c r="BB227" s="25">
        <v>1800395</v>
      </c>
      <c r="BC227" s="25">
        <v>0</v>
      </c>
      <c r="BD227" s="25">
        <v>0</v>
      </c>
      <c r="BE227" s="25" t="s">
        <v>232</v>
      </c>
      <c r="BF227" s="25" t="s">
        <v>213</v>
      </c>
      <c r="BG227" s="26">
        <v>43271</v>
      </c>
      <c r="BH227" s="26" t="s">
        <v>55</v>
      </c>
      <c r="BI227" s="26" t="s">
        <v>55</v>
      </c>
      <c r="BJ227" s="26" t="s">
        <v>55</v>
      </c>
      <c r="BK227" s="26">
        <v>43271</v>
      </c>
      <c r="BL227" s="26">
        <v>43301</v>
      </c>
      <c r="BM227" s="26" t="s">
        <v>55</v>
      </c>
      <c r="BN227" s="26" t="s">
        <v>55</v>
      </c>
      <c r="BO227" s="26" t="s">
        <v>55</v>
      </c>
      <c r="BP227" s="26">
        <v>43301</v>
      </c>
      <c r="BQ227" s="27">
        <v>43138</v>
      </c>
      <c r="BR227" s="28">
        <f t="shared" si="3"/>
        <v>5.4333333333333336</v>
      </c>
      <c r="BS227" s="21" t="s">
        <v>1585</v>
      </c>
      <c r="BT227" s="25" t="str">
        <f>INDEX(Countries[Country Name],MATCH(FR_tracker_table[[#This Row],[Country ID]],Countries[Country ID],0))</f>
        <v>Suriname</v>
      </c>
      <c r="BU227" s="25" t="str">
        <f>INDEX(Countries[Global Fund Region],MATCH(FR_tracker_table[[#This Row],[Country ID]],Countries[Country ID],0))</f>
        <v>LAC</v>
      </c>
      <c r="BV227" s="25" t="str">
        <f>INDEX(Countries[Portfolio Categorisation],MATCH(FR_tracker_table[[#This Row],[Country ID]],Countries[Country ID],0))</f>
        <v>Focused</v>
      </c>
      <c r="BW22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28" spans="1:75" ht="15" customHeight="1" x14ac:dyDescent="0.25">
      <c r="A228" s="25" t="s">
        <v>1228</v>
      </c>
      <c r="B228" s="25" t="s">
        <v>1229</v>
      </c>
      <c r="C228" s="25" t="s">
        <v>55</v>
      </c>
      <c r="D228" s="25" t="s">
        <v>55</v>
      </c>
      <c r="E228" s="25" t="s">
        <v>55</v>
      </c>
      <c r="F228" s="25" t="s">
        <v>1230</v>
      </c>
      <c r="G228" s="25" t="s">
        <v>70</v>
      </c>
      <c r="H228" s="25" t="s">
        <v>70</v>
      </c>
      <c r="I228" s="25" t="s">
        <v>57</v>
      </c>
      <c r="J228" s="25" t="s">
        <v>385</v>
      </c>
      <c r="K228" s="25" t="s">
        <v>58</v>
      </c>
      <c r="L228" s="25" t="s">
        <v>399</v>
      </c>
      <c r="M228" s="25" t="s">
        <v>633</v>
      </c>
      <c r="N228" s="25" t="s">
        <v>388</v>
      </c>
      <c r="O228" s="25" t="s">
        <v>59</v>
      </c>
      <c r="P228" s="27">
        <v>42814</v>
      </c>
      <c r="Q228" s="25">
        <v>0</v>
      </c>
      <c r="R228" s="25">
        <v>0</v>
      </c>
      <c r="S228" s="25">
        <v>0</v>
      </c>
      <c r="T228" s="25">
        <v>2011482</v>
      </c>
      <c r="U228" s="25">
        <v>0</v>
      </c>
      <c r="V228" s="25" t="s">
        <v>409</v>
      </c>
      <c r="W228" s="25" t="s">
        <v>55</v>
      </c>
      <c r="X228" s="25" t="s">
        <v>55</v>
      </c>
      <c r="Y228" s="25" t="s">
        <v>55</v>
      </c>
      <c r="Z228" s="25" t="s">
        <v>55</v>
      </c>
      <c r="AA228" s="25" t="s">
        <v>390</v>
      </c>
      <c r="AB228" s="25" t="s">
        <v>55</v>
      </c>
      <c r="AC228" s="25" t="s">
        <v>55</v>
      </c>
      <c r="AD228" s="25" t="s">
        <v>391</v>
      </c>
      <c r="AE228" s="25" t="s">
        <v>437</v>
      </c>
      <c r="AF228" s="25" t="s">
        <v>391</v>
      </c>
      <c r="AG228" s="25" t="s">
        <v>391</v>
      </c>
      <c r="AH228" s="25" t="s">
        <v>60</v>
      </c>
      <c r="AI228" s="25">
        <v>2011482</v>
      </c>
      <c r="AJ228" s="25">
        <v>0</v>
      </c>
      <c r="AK228" s="25">
        <v>0</v>
      </c>
      <c r="AL228" s="25">
        <v>2011482</v>
      </c>
      <c r="AM228" s="25">
        <v>2011482</v>
      </c>
      <c r="AN228" s="25" t="s">
        <v>1229</v>
      </c>
      <c r="AO228" s="25" t="s">
        <v>62</v>
      </c>
      <c r="AP228" s="25" t="s">
        <v>55</v>
      </c>
      <c r="AQ228" s="25" t="s">
        <v>180</v>
      </c>
      <c r="AR228" s="25" t="s">
        <v>64</v>
      </c>
      <c r="AS228" s="25" t="s">
        <v>65</v>
      </c>
      <c r="AT228" s="25">
        <v>1.1222085063404781</v>
      </c>
      <c r="AU228" s="25">
        <v>2011482</v>
      </c>
      <c r="AV228" s="25">
        <v>2011482</v>
      </c>
      <c r="AW228" s="25">
        <v>0</v>
      </c>
      <c r="AX228" s="25">
        <v>0</v>
      </c>
      <c r="AY228" s="25">
        <v>0</v>
      </c>
      <c r="AZ228" s="25">
        <v>2011482</v>
      </c>
      <c r="BA228" s="25">
        <v>0</v>
      </c>
      <c r="BB228" s="25">
        <v>2011482</v>
      </c>
      <c r="BC228" s="25">
        <v>0</v>
      </c>
      <c r="BD228" s="25">
        <v>0</v>
      </c>
      <c r="BE228" s="25" t="s">
        <v>232</v>
      </c>
      <c r="BF228" s="25" t="s">
        <v>213</v>
      </c>
      <c r="BG228" s="26">
        <v>42991</v>
      </c>
      <c r="BH228" s="26" t="s">
        <v>55</v>
      </c>
      <c r="BI228" s="26" t="s">
        <v>55</v>
      </c>
      <c r="BJ228" s="26" t="s">
        <v>55</v>
      </c>
      <c r="BK228" s="26">
        <v>42991</v>
      </c>
      <c r="BL228" s="26">
        <v>43021</v>
      </c>
      <c r="BM228" s="26" t="s">
        <v>55</v>
      </c>
      <c r="BN228" s="26" t="s">
        <v>55</v>
      </c>
      <c r="BO228" s="26" t="s">
        <v>55</v>
      </c>
      <c r="BP228" s="26">
        <v>43021</v>
      </c>
      <c r="BQ228" s="27">
        <v>42814</v>
      </c>
      <c r="BR228" s="28">
        <f t="shared" si="3"/>
        <v>6.9</v>
      </c>
      <c r="BS228" s="21" t="s">
        <v>1582</v>
      </c>
      <c r="BT228" s="25" t="str">
        <f>INDEX(Countries[Country Name],MATCH(FR_tracker_table[[#This Row],[Country ID]],Countries[Country ID],0))</f>
        <v>Suriname</v>
      </c>
      <c r="BU228" s="25" t="str">
        <f>INDEX(Countries[Global Fund Region],MATCH(FR_tracker_table[[#This Row],[Country ID]],Countries[Country ID],0))</f>
        <v>LAC</v>
      </c>
      <c r="BV228" s="25" t="str">
        <f>INDEX(Countries[Portfolio Categorisation],MATCH(FR_tracker_table[[#This Row],[Country ID]],Countries[Country ID],0))</f>
        <v>Focused</v>
      </c>
      <c r="BW22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29" spans="1:75" ht="15" customHeight="1" x14ac:dyDescent="0.25">
      <c r="A229" s="25" t="s">
        <v>1231</v>
      </c>
      <c r="B229" s="25" t="s">
        <v>1577</v>
      </c>
      <c r="C229" s="25" t="s">
        <v>1578</v>
      </c>
      <c r="D229" s="25" t="s">
        <v>55</v>
      </c>
      <c r="E229" s="25" t="s">
        <v>55</v>
      </c>
      <c r="F229" s="25" t="s">
        <v>1232</v>
      </c>
      <c r="G229" s="25" t="s">
        <v>407</v>
      </c>
      <c r="H229" s="25" t="s">
        <v>75</v>
      </c>
      <c r="I229" s="25" t="s">
        <v>76</v>
      </c>
      <c r="J229" s="25" t="s">
        <v>385</v>
      </c>
      <c r="K229" s="25" t="s">
        <v>58</v>
      </c>
      <c r="L229" s="25" t="s">
        <v>386</v>
      </c>
      <c r="M229" s="25" t="s">
        <v>452</v>
      </c>
      <c r="N229" s="25" t="s">
        <v>388</v>
      </c>
      <c r="O229" s="25" t="s">
        <v>77</v>
      </c>
      <c r="P229" s="27">
        <v>42975</v>
      </c>
      <c r="Q229" s="25">
        <v>18049414</v>
      </c>
      <c r="R229" s="25">
        <v>14977223</v>
      </c>
      <c r="S229" s="25">
        <v>14183489</v>
      </c>
      <c r="T229" s="25">
        <v>47210126</v>
      </c>
      <c r="U229" s="25">
        <v>0</v>
      </c>
      <c r="V229" s="25" t="s">
        <v>1233</v>
      </c>
      <c r="W229" s="25" t="s">
        <v>1234</v>
      </c>
      <c r="X229" s="25" t="s">
        <v>55</v>
      </c>
      <c r="Y229" s="25" t="s">
        <v>55</v>
      </c>
      <c r="Z229" s="25" t="s">
        <v>55</v>
      </c>
      <c r="AA229" s="25" t="s">
        <v>401</v>
      </c>
      <c r="AB229" s="25" t="s">
        <v>391</v>
      </c>
      <c r="AC229" s="25" t="s">
        <v>391</v>
      </c>
      <c r="AD229" s="25" t="s">
        <v>391</v>
      </c>
      <c r="AE229" s="25" t="s">
        <v>401</v>
      </c>
      <c r="AF229" s="25" t="s">
        <v>391</v>
      </c>
      <c r="AG229" s="25" t="s">
        <v>391</v>
      </c>
      <c r="AH229" s="25" t="s">
        <v>60</v>
      </c>
      <c r="AI229" s="25">
        <v>47210126</v>
      </c>
      <c r="AJ229" s="25">
        <v>0</v>
      </c>
      <c r="AK229" s="25">
        <v>10025723</v>
      </c>
      <c r="AL229" s="25">
        <v>47210126</v>
      </c>
      <c r="AM229" s="25">
        <v>47210126</v>
      </c>
      <c r="AN229" s="25" t="s">
        <v>1579</v>
      </c>
      <c r="AO229" s="25" t="s">
        <v>62</v>
      </c>
      <c r="AP229" s="25" t="s">
        <v>55</v>
      </c>
      <c r="AQ229" s="25" t="s">
        <v>1580</v>
      </c>
      <c r="AR229" s="25" t="s">
        <v>64</v>
      </c>
      <c r="AS229" s="25" t="s">
        <v>65</v>
      </c>
      <c r="AT229" s="25">
        <v>1.1222085063404781</v>
      </c>
      <c r="AU229" s="25">
        <v>47210126</v>
      </c>
      <c r="AV229" s="25">
        <v>47210126</v>
      </c>
      <c r="AW229" s="25">
        <v>18049414</v>
      </c>
      <c r="AX229" s="25">
        <v>14977223</v>
      </c>
      <c r="AY229" s="25">
        <v>14183489</v>
      </c>
      <c r="AZ229" s="25">
        <v>47210126</v>
      </c>
      <c r="BA229" s="25">
        <v>0</v>
      </c>
      <c r="BB229" s="25">
        <v>47210126</v>
      </c>
      <c r="BC229" s="25">
        <v>0</v>
      </c>
      <c r="BD229" s="25">
        <v>10025723</v>
      </c>
      <c r="BE229" s="25" t="s">
        <v>221</v>
      </c>
      <c r="BF229" s="25" t="s">
        <v>208</v>
      </c>
      <c r="BG229" s="26">
        <v>43208</v>
      </c>
      <c r="BH229" s="26" t="s">
        <v>55</v>
      </c>
      <c r="BI229" s="26" t="s">
        <v>55</v>
      </c>
      <c r="BJ229" s="26" t="s">
        <v>55</v>
      </c>
      <c r="BK229" s="26">
        <v>43208</v>
      </c>
      <c r="BL229" s="26">
        <v>43248</v>
      </c>
      <c r="BM229" s="26" t="s">
        <v>55</v>
      </c>
      <c r="BN229" s="26" t="s">
        <v>55</v>
      </c>
      <c r="BO229" s="26" t="s">
        <v>55</v>
      </c>
      <c r="BP229" s="26">
        <v>43248</v>
      </c>
      <c r="BQ229" s="27">
        <v>42975</v>
      </c>
      <c r="BR229" s="28">
        <f t="shared" si="3"/>
        <v>9.1</v>
      </c>
      <c r="BS229" s="21" t="s">
        <v>1584</v>
      </c>
      <c r="BT229" s="25" t="str">
        <f>INDEX(Countries[Country Name],MATCH(FR_tracker_table[[#This Row],[Country ID]],Countries[Country ID],0))</f>
        <v>Eswatini</v>
      </c>
      <c r="BU229" s="25" t="str">
        <f>INDEX(Countries[Global Fund Region],MATCH(FR_tracker_table[[#This Row],[Country ID]],Countries[Country ID],0))</f>
        <v>SEA</v>
      </c>
      <c r="BV229" s="25" t="str">
        <f>INDEX(Countries[Portfolio Categorisation],MATCH(FR_tracker_table[[#This Row],[Country ID]],Countries[Country ID],0))</f>
        <v>Core</v>
      </c>
      <c r="BW22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30" spans="1:75" ht="15" customHeight="1" x14ac:dyDescent="0.25">
      <c r="A230" s="25" t="s">
        <v>1235</v>
      </c>
      <c r="B230" s="25" t="s">
        <v>1581</v>
      </c>
      <c r="C230" s="25" t="s">
        <v>55</v>
      </c>
      <c r="D230" s="25" t="s">
        <v>55</v>
      </c>
      <c r="E230" s="25" t="s">
        <v>55</v>
      </c>
      <c r="F230" s="25" t="s">
        <v>1236</v>
      </c>
      <c r="G230" s="25" t="s">
        <v>70</v>
      </c>
      <c r="H230" s="25" t="s">
        <v>70</v>
      </c>
      <c r="I230" s="25" t="s">
        <v>57</v>
      </c>
      <c r="J230" s="25" t="s">
        <v>385</v>
      </c>
      <c r="K230" s="25" t="s">
        <v>58</v>
      </c>
      <c r="L230" s="25" t="s">
        <v>386</v>
      </c>
      <c r="M230" s="25" t="s">
        <v>452</v>
      </c>
      <c r="N230" s="25" t="s">
        <v>388</v>
      </c>
      <c r="O230" s="25" t="s">
        <v>59</v>
      </c>
      <c r="P230" s="27">
        <v>42811</v>
      </c>
      <c r="Q230" s="25">
        <v>0</v>
      </c>
      <c r="R230" s="25">
        <v>0</v>
      </c>
      <c r="S230" s="25">
        <v>0</v>
      </c>
      <c r="T230" s="25">
        <v>2581055</v>
      </c>
      <c r="U230" s="25">
        <v>0</v>
      </c>
      <c r="V230" s="25" t="s">
        <v>1237</v>
      </c>
      <c r="W230" s="25" t="s">
        <v>55</v>
      </c>
      <c r="X230" s="25" t="s">
        <v>55</v>
      </c>
      <c r="Y230" s="25" t="s">
        <v>55</v>
      </c>
      <c r="Z230" s="25" t="s">
        <v>55</v>
      </c>
      <c r="AA230" s="25" t="s">
        <v>390</v>
      </c>
      <c r="AB230" s="25" t="s">
        <v>55</v>
      </c>
      <c r="AC230" s="25" t="s">
        <v>55</v>
      </c>
      <c r="AD230" s="25" t="s">
        <v>391</v>
      </c>
      <c r="AE230" s="25" t="s">
        <v>395</v>
      </c>
      <c r="AF230" s="25" t="s">
        <v>391</v>
      </c>
      <c r="AG230" s="25" t="s">
        <v>391</v>
      </c>
      <c r="AH230" s="25" t="s">
        <v>60</v>
      </c>
      <c r="AI230" s="25">
        <v>2581055</v>
      </c>
      <c r="AJ230" s="25">
        <v>0</v>
      </c>
      <c r="AK230" s="25">
        <v>0</v>
      </c>
      <c r="AL230" s="25">
        <v>2581055</v>
      </c>
      <c r="AM230" s="25">
        <v>2581055</v>
      </c>
      <c r="AN230" s="25" t="s">
        <v>1581</v>
      </c>
      <c r="AO230" s="25" t="s">
        <v>62</v>
      </c>
      <c r="AP230" s="25" t="s">
        <v>55</v>
      </c>
      <c r="AQ230" s="25" t="s">
        <v>1580</v>
      </c>
      <c r="AR230" s="25" t="s">
        <v>64</v>
      </c>
      <c r="AS230" s="25" t="s">
        <v>65</v>
      </c>
      <c r="AT230" s="25">
        <v>1.1222085063404781</v>
      </c>
      <c r="AU230" s="25">
        <v>2581055</v>
      </c>
      <c r="AV230" s="25">
        <v>2581055</v>
      </c>
      <c r="AW230" s="25">
        <v>0</v>
      </c>
      <c r="AX230" s="25">
        <v>0</v>
      </c>
      <c r="AY230" s="25">
        <v>0</v>
      </c>
      <c r="AZ230" s="25">
        <v>2581055</v>
      </c>
      <c r="BA230" s="25">
        <v>0</v>
      </c>
      <c r="BB230" s="25">
        <v>2581055</v>
      </c>
      <c r="BC230" s="25">
        <v>0</v>
      </c>
      <c r="BD230" s="25">
        <v>0</v>
      </c>
      <c r="BE230" s="25" t="s">
        <v>221</v>
      </c>
      <c r="BF230" s="25" t="s">
        <v>208</v>
      </c>
      <c r="BG230" s="26">
        <v>42991</v>
      </c>
      <c r="BH230" s="26" t="s">
        <v>55</v>
      </c>
      <c r="BI230" s="26" t="s">
        <v>55</v>
      </c>
      <c r="BJ230" s="26" t="s">
        <v>55</v>
      </c>
      <c r="BK230" s="26">
        <v>42991</v>
      </c>
      <c r="BL230" s="26">
        <v>43021</v>
      </c>
      <c r="BM230" s="26" t="s">
        <v>55</v>
      </c>
      <c r="BN230" s="26" t="s">
        <v>55</v>
      </c>
      <c r="BO230" s="26" t="s">
        <v>55</v>
      </c>
      <c r="BP230" s="26">
        <v>43021</v>
      </c>
      <c r="BQ230" s="27">
        <v>42814</v>
      </c>
      <c r="BR230" s="28">
        <f t="shared" si="3"/>
        <v>6.9</v>
      </c>
      <c r="BS230" s="21" t="s">
        <v>1582</v>
      </c>
      <c r="BT230" s="25" t="str">
        <f>INDEX(Countries[Country Name],MATCH(FR_tracker_table[[#This Row],[Country ID]],Countries[Country ID],0))</f>
        <v>Eswatini</v>
      </c>
      <c r="BU230" s="25" t="str">
        <f>INDEX(Countries[Global Fund Region],MATCH(FR_tracker_table[[#This Row],[Country ID]],Countries[Country ID],0))</f>
        <v>SEA</v>
      </c>
      <c r="BV230" s="25" t="str">
        <f>INDEX(Countries[Portfolio Categorisation],MATCH(FR_tracker_table[[#This Row],[Country ID]],Countries[Country ID],0))</f>
        <v>Core</v>
      </c>
      <c r="BW23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31" spans="1:75" ht="15" customHeight="1" x14ac:dyDescent="0.25">
      <c r="A231" s="25" t="s">
        <v>1238</v>
      </c>
      <c r="B231" s="25" t="s">
        <v>1239</v>
      </c>
      <c r="C231" s="25" t="s">
        <v>1240</v>
      </c>
      <c r="D231" s="25" t="s">
        <v>1241</v>
      </c>
      <c r="E231" s="25" t="s">
        <v>55</v>
      </c>
      <c r="F231" s="25" t="s">
        <v>1242</v>
      </c>
      <c r="G231" s="25" t="s">
        <v>407</v>
      </c>
      <c r="H231" s="25" t="s">
        <v>75</v>
      </c>
      <c r="I231" s="25" t="s">
        <v>68</v>
      </c>
      <c r="J231" s="25" t="s">
        <v>385</v>
      </c>
      <c r="K231" s="25" t="s">
        <v>435</v>
      </c>
      <c r="L231" s="25" t="s">
        <v>427</v>
      </c>
      <c r="M231" s="25" t="s">
        <v>452</v>
      </c>
      <c r="N231" s="25" t="s">
        <v>453</v>
      </c>
      <c r="O231" s="25" t="s">
        <v>80</v>
      </c>
      <c r="P231" s="27">
        <v>43139</v>
      </c>
      <c r="Q231" s="25">
        <v>16609178</v>
      </c>
      <c r="R231" s="25">
        <v>12256487</v>
      </c>
      <c r="S231" s="25">
        <v>11793630</v>
      </c>
      <c r="T231" s="25">
        <v>40659295</v>
      </c>
      <c r="U231" s="25">
        <v>0</v>
      </c>
      <c r="V231" s="25" t="s">
        <v>379</v>
      </c>
      <c r="W231" s="25" t="s">
        <v>55</v>
      </c>
      <c r="X231" s="25" t="s">
        <v>55</v>
      </c>
      <c r="Y231" s="25" t="s">
        <v>55</v>
      </c>
      <c r="Z231" s="25" t="s">
        <v>55</v>
      </c>
      <c r="AA231" s="25" t="s">
        <v>401</v>
      </c>
      <c r="AB231" s="25" t="s">
        <v>391</v>
      </c>
      <c r="AC231" s="25" t="s">
        <v>391</v>
      </c>
      <c r="AD231" s="25" t="s">
        <v>391</v>
      </c>
      <c r="AE231" s="25" t="s">
        <v>401</v>
      </c>
      <c r="AF231" s="25" t="s">
        <v>93</v>
      </c>
      <c r="AG231" s="25" t="s">
        <v>391</v>
      </c>
      <c r="AH231" s="25" t="s">
        <v>552</v>
      </c>
      <c r="AI231" s="25">
        <v>0</v>
      </c>
      <c r="AJ231" s="25">
        <v>0</v>
      </c>
      <c r="AK231" s="25">
        <v>0</v>
      </c>
      <c r="AL231" s="25">
        <v>36597499</v>
      </c>
      <c r="AM231" s="25">
        <v>40659295</v>
      </c>
      <c r="AN231" s="25" t="s">
        <v>1243</v>
      </c>
      <c r="AO231" s="25" t="s">
        <v>62</v>
      </c>
      <c r="AP231" s="25" t="s">
        <v>55</v>
      </c>
      <c r="AQ231" s="25" t="s">
        <v>99</v>
      </c>
      <c r="AR231" s="25" t="s">
        <v>64</v>
      </c>
      <c r="AS231" s="25" t="s">
        <v>88</v>
      </c>
      <c r="AT231" s="25">
        <v>1.1222085063404781</v>
      </c>
      <c r="AU231" s="25">
        <v>41070024.688587144</v>
      </c>
      <c r="AV231" s="25">
        <v>45628206.710806869</v>
      </c>
      <c r="AW231" s="25">
        <v>18638960.83492313</v>
      </c>
      <c r="AX231" s="25">
        <v>13754333.969251487</v>
      </c>
      <c r="AY231" s="25">
        <v>13234911.906632252</v>
      </c>
      <c r="AZ231" s="25">
        <v>45628206.710806869</v>
      </c>
      <c r="BA231" s="25">
        <v>0</v>
      </c>
      <c r="BB231" s="25">
        <v>0</v>
      </c>
      <c r="BC231" s="25">
        <v>0</v>
      </c>
      <c r="BD231" s="25">
        <v>0</v>
      </c>
      <c r="BE231" s="25" t="s">
        <v>234</v>
      </c>
      <c r="BF231" s="25" t="s">
        <v>208</v>
      </c>
      <c r="BG231" s="26" t="s">
        <v>55</v>
      </c>
      <c r="BH231" s="26" t="s">
        <v>55</v>
      </c>
      <c r="BI231" s="26" t="s">
        <v>55</v>
      </c>
      <c r="BJ231" s="26" t="s">
        <v>55</v>
      </c>
      <c r="BK231" s="26" t="s">
        <v>55</v>
      </c>
      <c r="BL231" s="26" t="s">
        <v>55</v>
      </c>
      <c r="BM231" s="26" t="s">
        <v>55</v>
      </c>
      <c r="BN231" s="26" t="s">
        <v>55</v>
      </c>
      <c r="BO231" s="26" t="s">
        <v>55</v>
      </c>
      <c r="BP231" s="26" t="s">
        <v>55</v>
      </c>
      <c r="BQ231" s="27">
        <v>43138</v>
      </c>
      <c r="BR231" s="28">
        <f t="shared" si="3"/>
        <v>0</v>
      </c>
      <c r="BS231" s="21" t="s">
        <v>1585</v>
      </c>
      <c r="BT231" s="25" t="str">
        <f>INDEX(Countries[Country Name],MATCH(FR_tracker_table[[#This Row],[Country ID]],Countries[Country ID],0))</f>
        <v>Chad</v>
      </c>
      <c r="BU231" s="25" t="str">
        <f>INDEX(Countries[Global Fund Region],MATCH(FR_tracker_table[[#This Row],[Country ID]],Countries[Country ID],0))</f>
        <v>CA</v>
      </c>
      <c r="BV231" s="25" t="str">
        <f>INDEX(Countries[Portfolio Categorisation],MATCH(FR_tracker_table[[#This Row],[Country ID]],Countries[Country ID],0))</f>
        <v>Core</v>
      </c>
      <c r="BW23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32" spans="1:75" ht="15" customHeight="1" x14ac:dyDescent="0.25">
      <c r="A232" s="25" t="s">
        <v>1524</v>
      </c>
      <c r="B232" s="25" t="s">
        <v>1239</v>
      </c>
      <c r="C232" s="25" t="s">
        <v>1240</v>
      </c>
      <c r="D232" s="25" t="s">
        <v>1241</v>
      </c>
      <c r="E232" s="25" t="s">
        <v>55</v>
      </c>
      <c r="F232" s="25" t="s">
        <v>1559</v>
      </c>
      <c r="G232" s="25" t="s">
        <v>789</v>
      </c>
      <c r="H232" s="25" t="s">
        <v>1487</v>
      </c>
      <c r="I232" s="25" t="s">
        <v>68</v>
      </c>
      <c r="J232" s="25" t="s">
        <v>441</v>
      </c>
      <c r="K232" s="25" t="s">
        <v>58</v>
      </c>
      <c r="L232" s="25" t="s">
        <v>427</v>
      </c>
      <c r="M232" s="25" t="s">
        <v>452</v>
      </c>
      <c r="N232" s="25" t="s">
        <v>453</v>
      </c>
      <c r="O232" s="25" t="s">
        <v>109</v>
      </c>
      <c r="P232" s="27">
        <v>43320</v>
      </c>
      <c r="Q232" s="25">
        <v>14386005</v>
      </c>
      <c r="R232" s="25">
        <v>12173866.567137334</v>
      </c>
      <c r="S232" s="25">
        <v>14099423.386749674</v>
      </c>
      <c r="T232" s="25">
        <v>40659295</v>
      </c>
      <c r="U232" s="25">
        <v>0</v>
      </c>
      <c r="V232" s="25" t="s">
        <v>55</v>
      </c>
      <c r="W232" s="25" t="s">
        <v>55</v>
      </c>
      <c r="X232" s="25" t="s">
        <v>55</v>
      </c>
      <c r="Y232" s="25" t="s">
        <v>55</v>
      </c>
      <c r="Z232" s="25" t="s">
        <v>55</v>
      </c>
      <c r="AA232" s="25" t="s">
        <v>401</v>
      </c>
      <c r="AB232" s="25" t="s">
        <v>55</v>
      </c>
      <c r="AC232" s="25" t="s">
        <v>55</v>
      </c>
      <c r="AD232" s="25" t="s">
        <v>55</v>
      </c>
      <c r="AE232" s="25" t="s">
        <v>401</v>
      </c>
      <c r="AF232" s="25" t="s">
        <v>55</v>
      </c>
      <c r="AG232" s="25" t="s">
        <v>55</v>
      </c>
      <c r="AH232" s="25" t="s">
        <v>60</v>
      </c>
      <c r="AI232" s="25">
        <v>40659295</v>
      </c>
      <c r="AJ232" s="25">
        <v>0</v>
      </c>
      <c r="AK232" s="25">
        <v>0</v>
      </c>
      <c r="AL232" s="25">
        <v>36597499</v>
      </c>
      <c r="AM232" s="25">
        <v>40659295</v>
      </c>
      <c r="AN232" s="25" t="s">
        <v>1525</v>
      </c>
      <c r="AO232" s="25" t="s">
        <v>62</v>
      </c>
      <c r="AP232" s="25" t="s">
        <v>55</v>
      </c>
      <c r="AQ232" s="25" t="s">
        <v>99</v>
      </c>
      <c r="AR232" s="25" t="s">
        <v>64</v>
      </c>
      <c r="AS232" s="25" t="s">
        <v>88</v>
      </c>
      <c r="AT232" s="25">
        <v>1.1222085063404781</v>
      </c>
      <c r="AU232" s="25">
        <v>41070024.688587144</v>
      </c>
      <c r="AV232" s="25">
        <v>45628206.710806869</v>
      </c>
      <c r="AW232" s="25">
        <v>16144097.18325665</v>
      </c>
      <c r="AX232" s="25">
        <v>13661616.616695471</v>
      </c>
      <c r="AY232" s="25">
        <v>15822492.859106356</v>
      </c>
      <c r="AZ232" s="25">
        <v>45628206.710806869</v>
      </c>
      <c r="BA232" s="25">
        <v>0</v>
      </c>
      <c r="BB232" s="25">
        <v>45628206.710806869</v>
      </c>
      <c r="BC232" s="25">
        <v>0</v>
      </c>
      <c r="BD232" s="25">
        <v>0</v>
      </c>
      <c r="BE232" s="25" t="s">
        <v>234</v>
      </c>
      <c r="BF232" s="25" t="s">
        <v>208</v>
      </c>
      <c r="BG232" s="26">
        <v>43538</v>
      </c>
      <c r="BH232" s="26" t="s">
        <v>55</v>
      </c>
      <c r="BI232" s="26" t="s">
        <v>55</v>
      </c>
      <c r="BJ232" s="26" t="s">
        <v>55</v>
      </c>
      <c r="BK232" s="26">
        <v>43538</v>
      </c>
      <c r="BL232" s="26" t="s">
        <v>55</v>
      </c>
      <c r="BM232" s="26" t="s">
        <v>55</v>
      </c>
      <c r="BN232" s="26" t="s">
        <v>55</v>
      </c>
      <c r="BO232" s="26" t="s">
        <v>55</v>
      </c>
      <c r="BP232" s="26">
        <v>43574</v>
      </c>
      <c r="BQ232" s="27">
        <v>43318</v>
      </c>
      <c r="BR232" s="28">
        <f t="shared" si="3"/>
        <v>8.5333333333333332</v>
      </c>
      <c r="BS232" s="21" t="s">
        <v>1587</v>
      </c>
      <c r="BT232" s="25" t="str">
        <f>INDEX(Countries[Country Name],MATCH(FR_tracker_table[[#This Row],[Country ID]],Countries[Country ID],0))</f>
        <v>Chad</v>
      </c>
      <c r="BU232" s="25" t="str">
        <f>INDEX(Countries[Global Fund Region],MATCH(FR_tracker_table[[#This Row],[Country ID]],Countries[Country ID],0))</f>
        <v>CA</v>
      </c>
      <c r="BV232" s="25" t="str">
        <f>INDEX(Countries[Portfolio Categorisation],MATCH(FR_tracker_table[[#This Row],[Country ID]],Countries[Country ID],0))</f>
        <v>Core</v>
      </c>
      <c r="BW23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Integrated</v>
      </c>
    </row>
    <row r="233" spans="1:75" ht="15" customHeight="1" x14ac:dyDescent="0.25">
      <c r="A233" s="25" t="s">
        <v>1244</v>
      </c>
      <c r="B233" s="25" t="s">
        <v>1245</v>
      </c>
      <c r="C233" s="25" t="s">
        <v>55</v>
      </c>
      <c r="D233" s="25" t="s">
        <v>55</v>
      </c>
      <c r="E233" s="25" t="s">
        <v>55</v>
      </c>
      <c r="F233" s="25" t="s">
        <v>1246</v>
      </c>
      <c r="G233" s="25" t="s">
        <v>70</v>
      </c>
      <c r="H233" s="25" t="s">
        <v>70</v>
      </c>
      <c r="I233" s="25" t="s">
        <v>57</v>
      </c>
      <c r="J233" s="25" t="s">
        <v>385</v>
      </c>
      <c r="K233" s="25" t="s">
        <v>58</v>
      </c>
      <c r="L233" s="25" t="s">
        <v>427</v>
      </c>
      <c r="M233" s="25" t="s">
        <v>452</v>
      </c>
      <c r="N233" s="25" t="s">
        <v>453</v>
      </c>
      <c r="O233" s="25" t="s">
        <v>59</v>
      </c>
      <c r="P233" s="27">
        <v>42814</v>
      </c>
      <c r="Q233" s="25">
        <v>0</v>
      </c>
      <c r="R233" s="25">
        <v>0</v>
      </c>
      <c r="S233" s="25">
        <v>0</v>
      </c>
      <c r="T233" s="25">
        <v>33547425</v>
      </c>
      <c r="U233" s="25">
        <v>0</v>
      </c>
      <c r="V233" s="25" t="s">
        <v>595</v>
      </c>
      <c r="W233" s="25" t="s">
        <v>55</v>
      </c>
      <c r="X233" s="25" t="s">
        <v>55</v>
      </c>
      <c r="Y233" s="25" t="s">
        <v>55</v>
      </c>
      <c r="Z233" s="25" t="s">
        <v>55</v>
      </c>
      <c r="AA233" s="25" t="s">
        <v>390</v>
      </c>
      <c r="AB233" s="25" t="s">
        <v>55</v>
      </c>
      <c r="AC233" s="25" t="s">
        <v>55</v>
      </c>
      <c r="AD233" s="25" t="s">
        <v>391</v>
      </c>
      <c r="AE233" s="25" t="s">
        <v>437</v>
      </c>
      <c r="AF233" s="25" t="s">
        <v>93</v>
      </c>
      <c r="AG233" s="25" t="s">
        <v>391</v>
      </c>
      <c r="AH233" s="25" t="s">
        <v>60</v>
      </c>
      <c r="AI233" s="25">
        <v>33547425</v>
      </c>
      <c r="AJ233" s="25">
        <v>0</v>
      </c>
      <c r="AK233" s="25">
        <v>2206101</v>
      </c>
      <c r="AL233" s="25">
        <v>37609221</v>
      </c>
      <c r="AM233" s="25">
        <v>33547425</v>
      </c>
      <c r="AN233" s="25" t="s">
        <v>1245</v>
      </c>
      <c r="AO233" s="25" t="s">
        <v>62</v>
      </c>
      <c r="AP233" s="25" t="s">
        <v>55</v>
      </c>
      <c r="AQ233" s="25" t="s">
        <v>99</v>
      </c>
      <c r="AR233" s="25" t="s">
        <v>64</v>
      </c>
      <c r="AS233" s="25" t="s">
        <v>88</v>
      </c>
      <c r="AT233" s="25">
        <v>1.1222085063404781</v>
      </c>
      <c r="AU233" s="25">
        <v>42205387.723038942</v>
      </c>
      <c r="AV233" s="25">
        <v>37647205.700819217</v>
      </c>
      <c r="AW233" s="25">
        <v>0</v>
      </c>
      <c r="AX233" s="25">
        <v>0</v>
      </c>
      <c r="AY233" s="25">
        <v>0</v>
      </c>
      <c r="AZ233" s="25">
        <v>37647205.700819217</v>
      </c>
      <c r="BA233" s="25">
        <v>0</v>
      </c>
      <c r="BB233" s="25">
        <v>37647205.700819217</v>
      </c>
      <c r="BC233" s="25">
        <v>0</v>
      </c>
      <c r="BD233" s="25">
        <v>2475705.3080462352</v>
      </c>
      <c r="BE233" s="25" t="s">
        <v>234</v>
      </c>
      <c r="BF233" s="25" t="s">
        <v>208</v>
      </c>
      <c r="BG233" s="26">
        <v>43236</v>
      </c>
      <c r="BH233" s="26" t="s">
        <v>55</v>
      </c>
      <c r="BI233" s="26" t="s">
        <v>55</v>
      </c>
      <c r="BJ233" s="26" t="s">
        <v>55</v>
      </c>
      <c r="BK233" s="26">
        <v>43236</v>
      </c>
      <c r="BL233" s="26">
        <v>43266</v>
      </c>
      <c r="BM233" s="26" t="s">
        <v>55</v>
      </c>
      <c r="BN233" s="26" t="s">
        <v>55</v>
      </c>
      <c r="BO233" s="26" t="s">
        <v>55</v>
      </c>
      <c r="BP233" s="26">
        <v>43266</v>
      </c>
      <c r="BQ233" s="27">
        <v>42814</v>
      </c>
      <c r="BR233" s="28">
        <f t="shared" si="3"/>
        <v>15.066666666666666</v>
      </c>
      <c r="BS233" s="21" t="s">
        <v>1582</v>
      </c>
      <c r="BT233" s="25" t="str">
        <f>INDEX(Countries[Country Name],MATCH(FR_tracker_table[[#This Row],[Country ID]],Countries[Country ID],0))</f>
        <v>Chad</v>
      </c>
      <c r="BU233" s="25" t="str">
        <f>INDEX(Countries[Global Fund Region],MATCH(FR_tracker_table[[#This Row],[Country ID]],Countries[Country ID],0))</f>
        <v>CA</v>
      </c>
      <c r="BV233" s="25" t="str">
        <f>INDEX(Countries[Portfolio Categorisation],MATCH(FR_tracker_table[[#This Row],[Country ID]],Countries[Country ID],0))</f>
        <v>Core</v>
      </c>
      <c r="BW23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34" spans="1:75" ht="15" customHeight="1" x14ac:dyDescent="0.25">
      <c r="A234" s="25" t="s">
        <v>1247</v>
      </c>
      <c r="B234" s="25" t="s">
        <v>1248</v>
      </c>
      <c r="C234" s="25" t="s">
        <v>1249</v>
      </c>
      <c r="D234" s="25" t="s">
        <v>55</v>
      </c>
      <c r="E234" s="25" t="s">
        <v>55</v>
      </c>
      <c r="F234" s="25" t="s">
        <v>1250</v>
      </c>
      <c r="G234" s="25" t="s">
        <v>407</v>
      </c>
      <c r="H234" s="25" t="s">
        <v>75</v>
      </c>
      <c r="I234" s="25" t="s">
        <v>57</v>
      </c>
      <c r="J234" s="25" t="s">
        <v>385</v>
      </c>
      <c r="K234" s="25" t="s">
        <v>58</v>
      </c>
      <c r="L234" s="25" t="s">
        <v>427</v>
      </c>
      <c r="M234" s="25" t="s">
        <v>452</v>
      </c>
      <c r="N234" s="25" t="s">
        <v>453</v>
      </c>
      <c r="O234" s="25" t="s">
        <v>59</v>
      </c>
      <c r="P234" s="27">
        <v>42814</v>
      </c>
      <c r="Q234" s="25">
        <v>0</v>
      </c>
      <c r="R234" s="25">
        <v>0</v>
      </c>
      <c r="S234" s="25">
        <v>0</v>
      </c>
      <c r="T234" s="25">
        <v>29137807</v>
      </c>
      <c r="U234" s="25">
        <v>0</v>
      </c>
      <c r="V234" s="25" t="s">
        <v>1251</v>
      </c>
      <c r="W234" s="25" t="s">
        <v>55</v>
      </c>
      <c r="X234" s="25" t="s">
        <v>55</v>
      </c>
      <c r="Y234" s="25" t="s">
        <v>55</v>
      </c>
      <c r="Z234" s="25" t="s">
        <v>55</v>
      </c>
      <c r="AA234" s="25" t="s">
        <v>390</v>
      </c>
      <c r="AB234" s="25" t="s">
        <v>55</v>
      </c>
      <c r="AC234" s="25" t="s">
        <v>55</v>
      </c>
      <c r="AD234" s="25" t="s">
        <v>391</v>
      </c>
      <c r="AE234" s="25" t="s">
        <v>395</v>
      </c>
      <c r="AF234" s="25" t="s">
        <v>391</v>
      </c>
      <c r="AG234" s="25" t="s">
        <v>391</v>
      </c>
      <c r="AH234" s="25" t="s">
        <v>60</v>
      </c>
      <c r="AI234" s="25">
        <v>29137807</v>
      </c>
      <c r="AJ234" s="25">
        <v>0</v>
      </c>
      <c r="AK234" s="25">
        <v>0</v>
      </c>
      <c r="AL234" s="25">
        <v>29137807</v>
      </c>
      <c r="AM234" s="25">
        <v>29137807</v>
      </c>
      <c r="AN234" s="25" t="s">
        <v>1252</v>
      </c>
      <c r="AO234" s="25" t="s">
        <v>62</v>
      </c>
      <c r="AP234" s="25" t="s">
        <v>55</v>
      </c>
      <c r="AQ234" s="25" t="s">
        <v>185</v>
      </c>
      <c r="AR234" s="25" t="s">
        <v>64</v>
      </c>
      <c r="AS234" s="25" t="s">
        <v>88</v>
      </c>
      <c r="AT234" s="25">
        <v>1.1222085063404781</v>
      </c>
      <c r="AU234" s="25">
        <v>32698694.871507127</v>
      </c>
      <c r="AV234" s="25">
        <v>32698694.871507127</v>
      </c>
      <c r="AW234" s="25">
        <v>0</v>
      </c>
      <c r="AX234" s="25">
        <v>0</v>
      </c>
      <c r="AY234" s="25">
        <v>0</v>
      </c>
      <c r="AZ234" s="25">
        <v>32698694.871507127</v>
      </c>
      <c r="BA234" s="25">
        <v>0</v>
      </c>
      <c r="BB234" s="25">
        <v>32698694.871507127</v>
      </c>
      <c r="BC234" s="25">
        <v>0</v>
      </c>
      <c r="BD234" s="25">
        <v>0</v>
      </c>
      <c r="BE234" s="25" t="s">
        <v>234</v>
      </c>
      <c r="BF234" s="25" t="s">
        <v>208</v>
      </c>
      <c r="BG234" s="26">
        <v>43025</v>
      </c>
      <c r="BH234" s="26" t="s">
        <v>55</v>
      </c>
      <c r="BI234" s="26" t="s">
        <v>55</v>
      </c>
      <c r="BJ234" s="26" t="s">
        <v>55</v>
      </c>
      <c r="BK234" s="26">
        <v>43025</v>
      </c>
      <c r="BL234" s="26">
        <v>43056</v>
      </c>
      <c r="BM234" s="26" t="s">
        <v>55</v>
      </c>
      <c r="BN234" s="26" t="s">
        <v>55</v>
      </c>
      <c r="BO234" s="26" t="s">
        <v>55</v>
      </c>
      <c r="BP234" s="26">
        <v>43056</v>
      </c>
      <c r="BQ234" s="27">
        <v>42814</v>
      </c>
      <c r="BR234" s="28">
        <f t="shared" si="3"/>
        <v>8.0666666666666664</v>
      </c>
      <c r="BS234" s="21" t="s">
        <v>1582</v>
      </c>
      <c r="BT234" s="25" t="str">
        <f>INDEX(Countries[Country Name],MATCH(FR_tracker_table[[#This Row],[Country ID]],Countries[Country ID],0))</f>
        <v>Togo</v>
      </c>
      <c r="BU234" s="25" t="str">
        <f>INDEX(Countries[Global Fund Region],MATCH(FR_tracker_table[[#This Row],[Country ID]],Countries[Country ID],0))</f>
        <v>CA</v>
      </c>
      <c r="BV234" s="25" t="str">
        <f>INDEX(Countries[Portfolio Categorisation],MATCH(FR_tracker_table[[#This Row],[Country ID]],Countries[Country ID],0))</f>
        <v>Core</v>
      </c>
      <c r="BW23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35" spans="1:75" ht="15" customHeight="1" x14ac:dyDescent="0.25">
      <c r="A235" s="25" t="s">
        <v>1253</v>
      </c>
      <c r="B235" s="25" t="s">
        <v>1254</v>
      </c>
      <c r="C235" s="25" t="s">
        <v>55</v>
      </c>
      <c r="D235" s="25" t="s">
        <v>55</v>
      </c>
      <c r="E235" s="25" t="s">
        <v>55</v>
      </c>
      <c r="F235" s="25" t="s">
        <v>1255</v>
      </c>
      <c r="G235" s="25" t="s">
        <v>70</v>
      </c>
      <c r="H235" s="25" t="s">
        <v>70</v>
      </c>
      <c r="I235" s="25" t="s">
        <v>57</v>
      </c>
      <c r="J235" s="25" t="s">
        <v>385</v>
      </c>
      <c r="K235" s="25" t="s">
        <v>58</v>
      </c>
      <c r="L235" s="25" t="s">
        <v>427</v>
      </c>
      <c r="M235" s="25" t="s">
        <v>452</v>
      </c>
      <c r="N235" s="25" t="s">
        <v>453</v>
      </c>
      <c r="O235" s="25" t="s">
        <v>59</v>
      </c>
      <c r="P235" s="27">
        <v>42814</v>
      </c>
      <c r="Q235" s="25">
        <v>0</v>
      </c>
      <c r="R235" s="25">
        <v>0</v>
      </c>
      <c r="S235" s="25">
        <v>0</v>
      </c>
      <c r="T235" s="25">
        <v>28461398</v>
      </c>
      <c r="U235" s="25">
        <v>0</v>
      </c>
      <c r="V235" s="25" t="s">
        <v>1256</v>
      </c>
      <c r="W235" s="25" t="s">
        <v>55</v>
      </c>
      <c r="X235" s="25" t="s">
        <v>55</v>
      </c>
      <c r="Y235" s="25" t="s">
        <v>55</v>
      </c>
      <c r="Z235" s="25" t="s">
        <v>55</v>
      </c>
      <c r="AA235" s="25" t="s">
        <v>390</v>
      </c>
      <c r="AB235" s="25" t="s">
        <v>55</v>
      </c>
      <c r="AC235" s="25" t="s">
        <v>55</v>
      </c>
      <c r="AD235" s="25" t="s">
        <v>391</v>
      </c>
      <c r="AE235" s="25" t="s">
        <v>395</v>
      </c>
      <c r="AF235" s="25" t="s">
        <v>391</v>
      </c>
      <c r="AG235" s="25" t="s">
        <v>391</v>
      </c>
      <c r="AH235" s="25" t="s">
        <v>60</v>
      </c>
      <c r="AI235" s="25">
        <v>28461398</v>
      </c>
      <c r="AJ235" s="25">
        <v>0</v>
      </c>
      <c r="AK235" s="25">
        <v>0</v>
      </c>
      <c r="AL235" s="25">
        <v>28461398</v>
      </c>
      <c r="AM235" s="25">
        <v>28461398</v>
      </c>
      <c r="AN235" s="25" t="s">
        <v>1254</v>
      </c>
      <c r="AO235" s="25" t="s">
        <v>62</v>
      </c>
      <c r="AP235" s="25" t="s">
        <v>55</v>
      </c>
      <c r="AQ235" s="25" t="s">
        <v>185</v>
      </c>
      <c r="AR235" s="25" t="s">
        <v>64</v>
      </c>
      <c r="AS235" s="25" t="s">
        <v>88</v>
      </c>
      <c r="AT235" s="25">
        <v>1.1222085063404781</v>
      </c>
      <c r="AU235" s="25">
        <v>31939622.937941872</v>
      </c>
      <c r="AV235" s="25">
        <v>31939622.937941872</v>
      </c>
      <c r="AW235" s="25">
        <v>0</v>
      </c>
      <c r="AX235" s="25">
        <v>0</v>
      </c>
      <c r="AY235" s="25">
        <v>0</v>
      </c>
      <c r="AZ235" s="25">
        <v>31939622.937941872</v>
      </c>
      <c r="BA235" s="25">
        <v>0</v>
      </c>
      <c r="BB235" s="25">
        <v>31939622.937941872</v>
      </c>
      <c r="BC235" s="25">
        <v>0</v>
      </c>
      <c r="BD235" s="25">
        <v>0</v>
      </c>
      <c r="BE235" s="25" t="s">
        <v>234</v>
      </c>
      <c r="BF235" s="25" t="s">
        <v>208</v>
      </c>
      <c r="BG235" s="26">
        <v>43025</v>
      </c>
      <c r="BH235" s="26" t="s">
        <v>55</v>
      </c>
      <c r="BI235" s="26" t="s">
        <v>55</v>
      </c>
      <c r="BJ235" s="26" t="s">
        <v>55</v>
      </c>
      <c r="BK235" s="26">
        <v>43025</v>
      </c>
      <c r="BL235" s="26">
        <v>43056</v>
      </c>
      <c r="BM235" s="26" t="s">
        <v>55</v>
      </c>
      <c r="BN235" s="26" t="s">
        <v>55</v>
      </c>
      <c r="BO235" s="26" t="s">
        <v>55</v>
      </c>
      <c r="BP235" s="26">
        <v>43056</v>
      </c>
      <c r="BQ235" s="27">
        <v>42814</v>
      </c>
      <c r="BR235" s="28">
        <f t="shared" si="3"/>
        <v>8.0666666666666664</v>
      </c>
      <c r="BS235" s="21" t="s">
        <v>1582</v>
      </c>
      <c r="BT235" s="25" t="str">
        <f>INDEX(Countries[Country Name],MATCH(FR_tracker_table[[#This Row],[Country ID]],Countries[Country ID],0))</f>
        <v>Togo</v>
      </c>
      <c r="BU235" s="25" t="str">
        <f>INDEX(Countries[Global Fund Region],MATCH(FR_tracker_table[[#This Row],[Country ID]],Countries[Country ID],0))</f>
        <v>CA</v>
      </c>
      <c r="BV235" s="25" t="str">
        <f>INDEX(Countries[Portfolio Categorisation],MATCH(FR_tracker_table[[#This Row],[Country ID]],Countries[Country ID],0))</f>
        <v>Core</v>
      </c>
      <c r="BW235"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36" spans="1:75" ht="15" customHeight="1" x14ac:dyDescent="0.25">
      <c r="A236" s="25" t="s">
        <v>1257</v>
      </c>
      <c r="B236" s="25" t="s">
        <v>1258</v>
      </c>
      <c r="C236" s="25" t="s">
        <v>1259</v>
      </c>
      <c r="D236" s="25" t="s">
        <v>55</v>
      </c>
      <c r="E236" s="25" t="s">
        <v>55</v>
      </c>
      <c r="F236" s="25" t="s">
        <v>1260</v>
      </c>
      <c r="G236" s="25" t="s">
        <v>407</v>
      </c>
      <c r="H236" s="25" t="s">
        <v>75</v>
      </c>
      <c r="I236" s="25" t="s">
        <v>83</v>
      </c>
      <c r="J236" s="25" t="s">
        <v>385</v>
      </c>
      <c r="K236" s="25" t="s">
        <v>435</v>
      </c>
      <c r="L236" s="25" t="s">
        <v>498</v>
      </c>
      <c r="M236" s="25" t="s">
        <v>857</v>
      </c>
      <c r="N236" s="25" t="s">
        <v>388</v>
      </c>
      <c r="O236" s="25" t="s">
        <v>69</v>
      </c>
      <c r="P236" s="27">
        <v>42878</v>
      </c>
      <c r="Q236" s="25">
        <v>12783952</v>
      </c>
      <c r="R236" s="25">
        <v>12487014</v>
      </c>
      <c r="S236" s="25">
        <v>12394693</v>
      </c>
      <c r="T236" s="25">
        <v>37665659</v>
      </c>
      <c r="U236" s="25">
        <v>0</v>
      </c>
      <c r="V236" s="25" t="s">
        <v>1261</v>
      </c>
      <c r="W236" s="25" t="s">
        <v>1262</v>
      </c>
      <c r="X236" s="25" t="s">
        <v>55</v>
      </c>
      <c r="Y236" s="25" t="s">
        <v>55</v>
      </c>
      <c r="Z236" s="25" t="s">
        <v>55</v>
      </c>
      <c r="AA236" s="25" t="s">
        <v>401</v>
      </c>
      <c r="AB236" s="25" t="s">
        <v>391</v>
      </c>
      <c r="AC236" s="25" t="s">
        <v>391</v>
      </c>
      <c r="AD236" s="25" t="s">
        <v>391</v>
      </c>
      <c r="AE236" s="25" t="s">
        <v>55</v>
      </c>
      <c r="AF236" s="25" t="s">
        <v>391</v>
      </c>
      <c r="AG236" s="25" t="s">
        <v>391</v>
      </c>
      <c r="AH236" s="25" t="s">
        <v>552</v>
      </c>
      <c r="AI236" s="25">
        <v>0</v>
      </c>
      <c r="AJ236" s="25">
        <v>0</v>
      </c>
      <c r="AK236" s="25">
        <v>1442305</v>
      </c>
      <c r="AL236" s="25">
        <v>37665659</v>
      </c>
      <c r="AM236" s="25">
        <v>37665659</v>
      </c>
      <c r="AN236" s="25" t="s">
        <v>1263</v>
      </c>
      <c r="AO236" s="25" t="s">
        <v>62</v>
      </c>
      <c r="AP236" s="25" t="s">
        <v>55</v>
      </c>
      <c r="AQ236" s="25" t="s">
        <v>183</v>
      </c>
      <c r="AR236" s="25" t="s">
        <v>64</v>
      </c>
      <c r="AS236" s="25" t="s">
        <v>65</v>
      </c>
      <c r="AT236" s="25">
        <v>1.1222085063404781</v>
      </c>
      <c r="AU236" s="25">
        <v>37665659</v>
      </c>
      <c r="AV236" s="25">
        <v>37665659</v>
      </c>
      <c r="AW236" s="25">
        <v>12783952</v>
      </c>
      <c r="AX236" s="25">
        <v>12487014</v>
      </c>
      <c r="AY236" s="25">
        <v>12394693</v>
      </c>
      <c r="AZ236" s="25">
        <v>37665659</v>
      </c>
      <c r="BA236" s="25">
        <v>0</v>
      </c>
      <c r="BB236" s="25">
        <v>0</v>
      </c>
      <c r="BC236" s="25">
        <v>0</v>
      </c>
      <c r="BD236" s="25">
        <v>1442305</v>
      </c>
      <c r="BE236" s="25" t="s">
        <v>227</v>
      </c>
      <c r="BF236" s="25" t="s">
        <v>228</v>
      </c>
      <c r="BG236" s="26" t="s">
        <v>55</v>
      </c>
      <c r="BH236" s="26" t="s">
        <v>55</v>
      </c>
      <c r="BI236" s="26" t="s">
        <v>55</v>
      </c>
      <c r="BJ236" s="26" t="s">
        <v>55</v>
      </c>
      <c r="BK236" s="26" t="s">
        <v>55</v>
      </c>
      <c r="BL236" s="26" t="s">
        <v>55</v>
      </c>
      <c r="BM236" s="26" t="s">
        <v>55</v>
      </c>
      <c r="BN236" s="26" t="s">
        <v>55</v>
      </c>
      <c r="BO236" s="26" t="s">
        <v>55</v>
      </c>
      <c r="BP236" s="26" t="s">
        <v>55</v>
      </c>
      <c r="BQ236" s="27">
        <v>42878</v>
      </c>
      <c r="BR236" s="28">
        <f t="shared" si="3"/>
        <v>0</v>
      </c>
      <c r="BS236" s="21" t="s">
        <v>1583</v>
      </c>
      <c r="BT236" s="25" t="str">
        <f>INDEX(Countries[Country Name],MATCH(FR_tracker_table[[#This Row],[Country ID]],Countries[Country ID],0))</f>
        <v>Thailand</v>
      </c>
      <c r="BU236" s="25" t="str">
        <f>INDEX(Countries[Global Fund Region],MATCH(FR_tracker_table[[#This Row],[Country ID]],Countries[Country ID],0))</f>
        <v>HI Asia</v>
      </c>
      <c r="BV236" s="25" t="str">
        <f>INDEX(Countries[Portfolio Categorisation],MATCH(FR_tracker_table[[#This Row],[Country ID]],Countries[Country ID],0))</f>
        <v>High Impact</v>
      </c>
      <c r="BW236"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37" spans="1:75" ht="15" customHeight="1" x14ac:dyDescent="0.25">
      <c r="A237" s="25" t="s">
        <v>1264</v>
      </c>
      <c r="B237" s="25" t="s">
        <v>1258</v>
      </c>
      <c r="C237" s="25" t="s">
        <v>1259</v>
      </c>
      <c r="D237" s="25" t="s">
        <v>55</v>
      </c>
      <c r="E237" s="25" t="s">
        <v>55</v>
      </c>
      <c r="F237" s="25" t="s">
        <v>1265</v>
      </c>
      <c r="G237" s="25" t="s">
        <v>407</v>
      </c>
      <c r="H237" s="25" t="s">
        <v>75</v>
      </c>
      <c r="I237" s="25" t="s">
        <v>83</v>
      </c>
      <c r="J237" s="25" t="s">
        <v>441</v>
      </c>
      <c r="K237" s="25" t="s">
        <v>58</v>
      </c>
      <c r="L237" s="25" t="s">
        <v>498</v>
      </c>
      <c r="M237" s="25" t="s">
        <v>499</v>
      </c>
      <c r="N237" s="25" t="s">
        <v>388</v>
      </c>
      <c r="O237" s="25" t="s">
        <v>77</v>
      </c>
      <c r="P237" s="27">
        <v>42986</v>
      </c>
      <c r="Q237" s="25">
        <v>13057366</v>
      </c>
      <c r="R237" s="25">
        <v>12844721</v>
      </c>
      <c r="S237" s="25">
        <v>11763572</v>
      </c>
      <c r="T237" s="25">
        <v>37665659</v>
      </c>
      <c r="U237" s="25">
        <v>0</v>
      </c>
      <c r="V237" s="25" t="s">
        <v>1261</v>
      </c>
      <c r="W237" s="25" t="s">
        <v>1262</v>
      </c>
      <c r="X237" s="25" t="s">
        <v>55</v>
      </c>
      <c r="Y237" s="25" t="s">
        <v>55</v>
      </c>
      <c r="Z237" s="25" t="s">
        <v>55</v>
      </c>
      <c r="AA237" s="25" t="s">
        <v>401</v>
      </c>
      <c r="AB237" s="25" t="s">
        <v>55</v>
      </c>
      <c r="AC237" s="25" t="s">
        <v>55</v>
      </c>
      <c r="AD237" s="25" t="s">
        <v>55</v>
      </c>
      <c r="AE237" s="25" t="s">
        <v>55</v>
      </c>
      <c r="AF237" s="25" t="s">
        <v>55</v>
      </c>
      <c r="AG237" s="25" t="s">
        <v>55</v>
      </c>
      <c r="AH237" s="25" t="s">
        <v>60</v>
      </c>
      <c r="AI237" s="25">
        <v>37665659</v>
      </c>
      <c r="AJ237" s="25">
        <v>0</v>
      </c>
      <c r="AK237" s="25">
        <v>0</v>
      </c>
      <c r="AL237" s="25">
        <v>37665659</v>
      </c>
      <c r="AM237" s="25">
        <v>37665659</v>
      </c>
      <c r="AN237" s="25" t="s">
        <v>1263</v>
      </c>
      <c r="AO237" s="25" t="s">
        <v>62</v>
      </c>
      <c r="AP237" s="25" t="s">
        <v>55</v>
      </c>
      <c r="AQ237" s="25" t="s">
        <v>183</v>
      </c>
      <c r="AR237" s="25" t="s">
        <v>64</v>
      </c>
      <c r="AS237" s="25" t="s">
        <v>65</v>
      </c>
      <c r="AT237" s="25">
        <v>1.1222085063404781</v>
      </c>
      <c r="AU237" s="25">
        <v>37665659</v>
      </c>
      <c r="AV237" s="25">
        <v>37665659</v>
      </c>
      <c r="AW237" s="25">
        <v>13057366</v>
      </c>
      <c r="AX237" s="25">
        <v>12844721</v>
      </c>
      <c r="AY237" s="25">
        <v>11763572</v>
      </c>
      <c r="AZ237" s="25">
        <v>37665659</v>
      </c>
      <c r="BA237" s="25">
        <v>0</v>
      </c>
      <c r="BB237" s="25">
        <v>37665659</v>
      </c>
      <c r="BC237" s="25">
        <v>0</v>
      </c>
      <c r="BD237" s="25">
        <v>0</v>
      </c>
      <c r="BE237" s="25" t="s">
        <v>227</v>
      </c>
      <c r="BF237" s="25" t="s">
        <v>228</v>
      </c>
      <c r="BG237" s="26">
        <v>43046</v>
      </c>
      <c r="BH237" s="26" t="s">
        <v>55</v>
      </c>
      <c r="BI237" s="26" t="s">
        <v>55</v>
      </c>
      <c r="BJ237" s="26" t="s">
        <v>55</v>
      </c>
      <c r="BK237" s="26">
        <v>43046</v>
      </c>
      <c r="BL237" s="26">
        <v>43070</v>
      </c>
      <c r="BM237" s="26" t="s">
        <v>55</v>
      </c>
      <c r="BN237" s="26" t="s">
        <v>55</v>
      </c>
      <c r="BO237" s="26" t="s">
        <v>55</v>
      </c>
      <c r="BP237" s="26">
        <v>43070</v>
      </c>
      <c r="BQ237" s="27">
        <v>42975</v>
      </c>
      <c r="BR237" s="28">
        <f t="shared" si="3"/>
        <v>3.1666666666666665</v>
      </c>
      <c r="BS237" s="21" t="s">
        <v>1584</v>
      </c>
      <c r="BT237" s="25" t="str">
        <f>INDEX(Countries[Country Name],MATCH(FR_tracker_table[[#This Row],[Country ID]],Countries[Country ID],0))</f>
        <v>Thailand</v>
      </c>
      <c r="BU237" s="25" t="str">
        <f>INDEX(Countries[Global Fund Region],MATCH(FR_tracker_table[[#This Row],[Country ID]],Countries[Country ID],0))</f>
        <v>HI Asia</v>
      </c>
      <c r="BV237" s="25" t="str">
        <f>INDEX(Countries[Portfolio Categorisation],MATCH(FR_tracker_table[[#This Row],[Country ID]],Countries[Country ID],0))</f>
        <v>High Impact</v>
      </c>
      <c r="BW237"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38" spans="1:75" ht="15" customHeight="1" x14ac:dyDescent="0.25">
      <c r="A238" s="25" t="s">
        <v>1266</v>
      </c>
      <c r="B238" s="25" t="s">
        <v>1267</v>
      </c>
      <c r="C238" s="25" t="s">
        <v>55</v>
      </c>
      <c r="D238" s="25" t="s">
        <v>55</v>
      </c>
      <c r="E238" s="25" t="s">
        <v>55</v>
      </c>
      <c r="F238" s="25" t="s">
        <v>1268</v>
      </c>
      <c r="G238" s="25" t="s">
        <v>56</v>
      </c>
      <c r="H238" s="25" t="s">
        <v>56</v>
      </c>
      <c r="I238" s="25" t="s">
        <v>76</v>
      </c>
      <c r="J238" s="25" t="s">
        <v>385</v>
      </c>
      <c r="K238" s="25" t="s">
        <v>58</v>
      </c>
      <c r="L238" s="25" t="s">
        <v>399</v>
      </c>
      <c r="M238" s="25" t="s">
        <v>428</v>
      </c>
      <c r="N238" s="25" t="s">
        <v>388</v>
      </c>
      <c r="O238" s="25" t="s">
        <v>69</v>
      </c>
      <c r="P238" s="27">
        <v>42878</v>
      </c>
      <c r="Q238" s="25">
        <v>2788101</v>
      </c>
      <c r="R238" s="25">
        <v>4815829</v>
      </c>
      <c r="S238" s="25">
        <v>5335615</v>
      </c>
      <c r="T238" s="25">
        <v>12939543.999999991</v>
      </c>
      <c r="U238" s="25">
        <v>0</v>
      </c>
      <c r="V238" s="25" t="s">
        <v>1269</v>
      </c>
      <c r="W238" s="25" t="s">
        <v>55</v>
      </c>
      <c r="X238" s="25" t="s">
        <v>55</v>
      </c>
      <c r="Y238" s="25" t="s">
        <v>55</v>
      </c>
      <c r="Z238" s="25" t="s">
        <v>55</v>
      </c>
      <c r="AA238" s="25" t="s">
        <v>401</v>
      </c>
      <c r="AB238" s="25" t="s">
        <v>391</v>
      </c>
      <c r="AC238" s="25" t="s">
        <v>391</v>
      </c>
      <c r="AD238" s="25" t="s">
        <v>391</v>
      </c>
      <c r="AE238" s="25" t="s">
        <v>395</v>
      </c>
      <c r="AF238" s="25" t="s">
        <v>391</v>
      </c>
      <c r="AG238" s="25" t="s">
        <v>391</v>
      </c>
      <c r="AH238" s="25" t="s">
        <v>60</v>
      </c>
      <c r="AI238" s="25">
        <v>12939543.999999991</v>
      </c>
      <c r="AJ238" s="25">
        <v>0</v>
      </c>
      <c r="AK238" s="25">
        <v>716000</v>
      </c>
      <c r="AL238" s="25">
        <v>12939544</v>
      </c>
      <c r="AM238" s="25">
        <v>12939544</v>
      </c>
      <c r="AN238" s="25" t="s">
        <v>1267</v>
      </c>
      <c r="AO238" s="25" t="s">
        <v>62</v>
      </c>
      <c r="AP238" s="25" t="s">
        <v>55</v>
      </c>
      <c r="AQ238" s="25" t="s">
        <v>181</v>
      </c>
      <c r="AR238" s="25" t="s">
        <v>64</v>
      </c>
      <c r="AS238" s="25" t="s">
        <v>65</v>
      </c>
      <c r="AT238" s="25">
        <v>1.1222085063404781</v>
      </c>
      <c r="AU238" s="25">
        <v>12939544</v>
      </c>
      <c r="AV238" s="25">
        <v>12939544</v>
      </c>
      <c r="AW238" s="25">
        <v>2788101</v>
      </c>
      <c r="AX238" s="25">
        <v>4815829</v>
      </c>
      <c r="AY238" s="25">
        <v>5335615</v>
      </c>
      <c r="AZ238" s="25">
        <v>12939543.999999991</v>
      </c>
      <c r="BA238" s="25">
        <v>0</v>
      </c>
      <c r="BB238" s="25">
        <v>12939543.999999991</v>
      </c>
      <c r="BC238" s="25">
        <v>0</v>
      </c>
      <c r="BD238" s="25">
        <v>716000</v>
      </c>
      <c r="BE238" s="25" t="s">
        <v>212</v>
      </c>
      <c r="BF238" s="25" t="s">
        <v>213</v>
      </c>
      <c r="BG238" s="26">
        <v>43076</v>
      </c>
      <c r="BH238" s="26" t="s">
        <v>55</v>
      </c>
      <c r="BI238" s="26" t="s">
        <v>55</v>
      </c>
      <c r="BJ238" s="26" t="s">
        <v>55</v>
      </c>
      <c r="BK238" s="26">
        <v>43076</v>
      </c>
      <c r="BL238" s="26">
        <v>43112</v>
      </c>
      <c r="BM238" s="26" t="s">
        <v>55</v>
      </c>
      <c r="BN238" s="26" t="s">
        <v>55</v>
      </c>
      <c r="BO238" s="26" t="s">
        <v>55</v>
      </c>
      <c r="BP238" s="26">
        <v>43112</v>
      </c>
      <c r="BQ238" s="27">
        <v>42878</v>
      </c>
      <c r="BR238" s="28">
        <f t="shared" si="3"/>
        <v>7.8</v>
      </c>
      <c r="BS238" s="21" t="s">
        <v>1583</v>
      </c>
      <c r="BT238" s="25" t="str">
        <f>INDEX(Countries[Country Name],MATCH(FR_tracker_table[[#This Row],[Country ID]],Countries[Country ID],0))</f>
        <v>Tajikistan</v>
      </c>
      <c r="BU238" s="25" t="str">
        <f>INDEX(Countries[Global Fund Region],MATCH(FR_tracker_table[[#This Row],[Country ID]],Countries[Country ID],0))</f>
        <v>EECA</v>
      </c>
      <c r="BV238" s="25" t="str">
        <f>INDEX(Countries[Portfolio Categorisation],MATCH(FR_tracker_table[[#This Row],[Country ID]],Countries[Country ID],0))</f>
        <v>Focused</v>
      </c>
      <c r="BW238"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39" spans="1:75" ht="15" customHeight="1" x14ac:dyDescent="0.25">
      <c r="A239" s="25" t="s">
        <v>1270</v>
      </c>
      <c r="B239" s="25" t="s">
        <v>1271</v>
      </c>
      <c r="C239" s="25" t="s">
        <v>55</v>
      </c>
      <c r="D239" s="25" t="s">
        <v>55</v>
      </c>
      <c r="E239" s="25" t="s">
        <v>55</v>
      </c>
      <c r="F239" s="25" t="s">
        <v>1272</v>
      </c>
      <c r="G239" s="25" t="s">
        <v>67</v>
      </c>
      <c r="H239" s="25" t="s">
        <v>67</v>
      </c>
      <c r="I239" s="25" t="s">
        <v>76</v>
      </c>
      <c r="J239" s="25" t="s">
        <v>385</v>
      </c>
      <c r="K239" s="25" t="s">
        <v>58</v>
      </c>
      <c r="L239" s="25" t="s">
        <v>399</v>
      </c>
      <c r="M239" s="25" t="s">
        <v>428</v>
      </c>
      <c r="N239" s="25" t="s">
        <v>388</v>
      </c>
      <c r="O239" s="25" t="s">
        <v>69</v>
      </c>
      <c r="P239" s="27">
        <v>42878</v>
      </c>
      <c r="Q239" s="25">
        <v>3306012</v>
      </c>
      <c r="R239" s="25">
        <v>3545626</v>
      </c>
      <c r="S239" s="25">
        <v>2901019</v>
      </c>
      <c r="T239" s="25">
        <v>9752657</v>
      </c>
      <c r="U239" s="25">
        <v>0</v>
      </c>
      <c r="V239" s="25" t="s">
        <v>1273</v>
      </c>
      <c r="W239" s="25" t="s">
        <v>1274</v>
      </c>
      <c r="X239" s="25" t="s">
        <v>55</v>
      </c>
      <c r="Y239" s="25" t="s">
        <v>55</v>
      </c>
      <c r="Z239" s="25" t="s">
        <v>55</v>
      </c>
      <c r="AA239" s="25" t="s">
        <v>401</v>
      </c>
      <c r="AB239" s="25" t="s">
        <v>391</v>
      </c>
      <c r="AC239" s="25" t="s">
        <v>391</v>
      </c>
      <c r="AD239" s="25" t="s">
        <v>391</v>
      </c>
      <c r="AE239" s="25" t="s">
        <v>395</v>
      </c>
      <c r="AF239" s="25" t="s">
        <v>391</v>
      </c>
      <c r="AG239" s="25" t="s">
        <v>391</v>
      </c>
      <c r="AH239" s="25" t="s">
        <v>60</v>
      </c>
      <c r="AI239" s="25">
        <v>9752657</v>
      </c>
      <c r="AJ239" s="25">
        <v>0</v>
      </c>
      <c r="AK239" s="25">
        <v>798905</v>
      </c>
      <c r="AL239" s="25">
        <v>9752657</v>
      </c>
      <c r="AM239" s="25">
        <v>9752657</v>
      </c>
      <c r="AN239" s="25" t="s">
        <v>1271</v>
      </c>
      <c r="AO239" s="25" t="s">
        <v>62</v>
      </c>
      <c r="AP239" s="25" t="s">
        <v>55</v>
      </c>
      <c r="AQ239" s="25" t="s">
        <v>181</v>
      </c>
      <c r="AR239" s="25" t="s">
        <v>64</v>
      </c>
      <c r="AS239" s="25" t="s">
        <v>65</v>
      </c>
      <c r="AT239" s="25">
        <v>1.1222085063404781</v>
      </c>
      <c r="AU239" s="25">
        <v>9752657</v>
      </c>
      <c r="AV239" s="25">
        <v>9752657</v>
      </c>
      <c r="AW239" s="25">
        <v>3306012</v>
      </c>
      <c r="AX239" s="25">
        <v>3545626</v>
      </c>
      <c r="AY239" s="25">
        <v>2901019</v>
      </c>
      <c r="AZ239" s="25">
        <v>9752657</v>
      </c>
      <c r="BA239" s="25">
        <v>0</v>
      </c>
      <c r="BB239" s="25">
        <v>9752657</v>
      </c>
      <c r="BC239" s="25">
        <v>0</v>
      </c>
      <c r="BD239" s="25">
        <v>798905</v>
      </c>
      <c r="BE239" s="25" t="s">
        <v>212</v>
      </c>
      <c r="BF239" s="25" t="s">
        <v>213</v>
      </c>
      <c r="BG239" s="26">
        <v>43152</v>
      </c>
      <c r="BH239" s="26" t="s">
        <v>55</v>
      </c>
      <c r="BI239" s="26" t="s">
        <v>55</v>
      </c>
      <c r="BJ239" s="26" t="s">
        <v>55</v>
      </c>
      <c r="BK239" s="26">
        <v>43152</v>
      </c>
      <c r="BL239" s="26">
        <v>43182</v>
      </c>
      <c r="BM239" s="26" t="s">
        <v>55</v>
      </c>
      <c r="BN239" s="26" t="s">
        <v>55</v>
      </c>
      <c r="BO239" s="26" t="s">
        <v>55</v>
      </c>
      <c r="BP239" s="26">
        <v>43182</v>
      </c>
      <c r="BQ239" s="27">
        <v>42878</v>
      </c>
      <c r="BR239" s="28">
        <f t="shared" si="3"/>
        <v>10.133333333333333</v>
      </c>
      <c r="BS239" s="21" t="s">
        <v>1583</v>
      </c>
      <c r="BT239" s="25" t="str">
        <f>INDEX(Countries[Country Name],MATCH(FR_tracker_table[[#This Row],[Country ID]],Countries[Country ID],0))</f>
        <v>Tajikistan</v>
      </c>
      <c r="BU239" s="25" t="str">
        <f>INDEX(Countries[Global Fund Region],MATCH(FR_tracker_table[[#This Row],[Country ID]],Countries[Country ID],0))</f>
        <v>EECA</v>
      </c>
      <c r="BV239" s="25" t="str">
        <f>INDEX(Countries[Portfolio Categorisation],MATCH(FR_tracker_table[[#This Row],[Country ID]],Countries[Country ID],0))</f>
        <v>Focused</v>
      </c>
      <c r="BW239"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40" spans="1:75" ht="15" customHeight="1" x14ac:dyDescent="0.25">
      <c r="A240" s="25" t="s">
        <v>1275</v>
      </c>
      <c r="B240" s="25" t="s">
        <v>1276</v>
      </c>
      <c r="C240" s="25" t="s">
        <v>55</v>
      </c>
      <c r="D240" s="25" t="s">
        <v>55</v>
      </c>
      <c r="E240" s="25" t="s">
        <v>55</v>
      </c>
      <c r="F240" s="25" t="s">
        <v>1277</v>
      </c>
      <c r="G240" s="25" t="s">
        <v>67</v>
      </c>
      <c r="H240" s="25" t="s">
        <v>67</v>
      </c>
      <c r="I240" s="25" t="s">
        <v>71</v>
      </c>
      <c r="J240" s="25" t="s">
        <v>385</v>
      </c>
      <c r="K240" s="25" t="s">
        <v>58</v>
      </c>
      <c r="L240" s="25" t="s">
        <v>427</v>
      </c>
      <c r="M240" s="25" t="s">
        <v>428</v>
      </c>
      <c r="N240" s="25" t="s">
        <v>388</v>
      </c>
      <c r="O240" s="25" t="s">
        <v>77</v>
      </c>
      <c r="P240" s="27">
        <v>42975</v>
      </c>
      <c r="Q240" s="25">
        <v>1670342</v>
      </c>
      <c r="R240" s="25">
        <v>1336552</v>
      </c>
      <c r="S240" s="25">
        <v>949771</v>
      </c>
      <c r="T240" s="25">
        <v>3956665</v>
      </c>
      <c r="U240" s="25">
        <v>0</v>
      </c>
      <c r="V240" s="25" t="s">
        <v>1278</v>
      </c>
      <c r="W240" s="25" t="s">
        <v>55</v>
      </c>
      <c r="X240" s="25" t="s">
        <v>55</v>
      </c>
      <c r="Y240" s="25" t="s">
        <v>55</v>
      </c>
      <c r="Z240" s="25" t="s">
        <v>55</v>
      </c>
      <c r="AA240" s="25" t="s">
        <v>422</v>
      </c>
      <c r="AB240" s="25" t="s">
        <v>391</v>
      </c>
      <c r="AC240" s="25" t="s">
        <v>391</v>
      </c>
      <c r="AD240" s="25" t="s">
        <v>391</v>
      </c>
      <c r="AE240" s="25" t="s">
        <v>422</v>
      </c>
      <c r="AF240" s="25" t="s">
        <v>391</v>
      </c>
      <c r="AG240" s="25" t="s">
        <v>391</v>
      </c>
      <c r="AH240" s="25" t="s">
        <v>60</v>
      </c>
      <c r="AI240" s="25">
        <v>3956665</v>
      </c>
      <c r="AJ240" s="25">
        <v>0</v>
      </c>
      <c r="AK240" s="25">
        <v>0</v>
      </c>
      <c r="AL240" s="25">
        <v>3956665</v>
      </c>
      <c r="AM240" s="25">
        <v>3956665</v>
      </c>
      <c r="AN240" s="25" t="s">
        <v>1276</v>
      </c>
      <c r="AO240" s="25" t="s">
        <v>62</v>
      </c>
      <c r="AP240" s="25" t="s">
        <v>55</v>
      </c>
      <c r="AQ240" s="25" t="s">
        <v>187</v>
      </c>
      <c r="AR240" s="25" t="s">
        <v>64</v>
      </c>
      <c r="AS240" s="25" t="s">
        <v>65</v>
      </c>
      <c r="AT240" s="25">
        <v>1.1222085063404781</v>
      </c>
      <c r="AU240" s="25">
        <v>3956665</v>
      </c>
      <c r="AV240" s="25">
        <v>3956665</v>
      </c>
      <c r="AW240" s="25">
        <v>1670342</v>
      </c>
      <c r="AX240" s="25">
        <v>1336552</v>
      </c>
      <c r="AY240" s="25">
        <v>949771</v>
      </c>
      <c r="AZ240" s="25">
        <v>3956665</v>
      </c>
      <c r="BA240" s="25">
        <v>0</v>
      </c>
      <c r="BB240" s="25">
        <v>3956665</v>
      </c>
      <c r="BC240" s="25">
        <v>0</v>
      </c>
      <c r="BD240" s="25">
        <v>0</v>
      </c>
      <c r="BE240" s="25" t="s">
        <v>212</v>
      </c>
      <c r="BF240" s="25" t="s">
        <v>213</v>
      </c>
      <c r="BG240" s="26">
        <v>43208</v>
      </c>
      <c r="BH240" s="26" t="s">
        <v>55</v>
      </c>
      <c r="BI240" s="26" t="s">
        <v>55</v>
      </c>
      <c r="BJ240" s="26" t="s">
        <v>55</v>
      </c>
      <c r="BK240" s="26">
        <v>43208</v>
      </c>
      <c r="BL240" s="26">
        <v>43248</v>
      </c>
      <c r="BM240" s="26" t="s">
        <v>55</v>
      </c>
      <c r="BN240" s="26" t="s">
        <v>55</v>
      </c>
      <c r="BO240" s="26" t="s">
        <v>55</v>
      </c>
      <c r="BP240" s="26">
        <v>43248</v>
      </c>
      <c r="BQ240" s="27">
        <v>42975</v>
      </c>
      <c r="BR240" s="28">
        <f t="shared" si="3"/>
        <v>9.1</v>
      </c>
      <c r="BS240" s="21" t="s">
        <v>1584</v>
      </c>
      <c r="BT240" s="25" t="str">
        <f>INDEX(Countries[Country Name],MATCH(FR_tracker_table[[#This Row],[Country ID]],Countries[Country ID],0))</f>
        <v>Turkmenistan</v>
      </c>
      <c r="BU240" s="25" t="str">
        <f>INDEX(Countries[Global Fund Region],MATCH(FR_tracker_table[[#This Row],[Country ID]],Countries[Country ID],0))</f>
        <v>EECA</v>
      </c>
      <c r="BV240" s="25" t="str">
        <f>INDEX(Countries[Portfolio Categorisation],MATCH(FR_tracker_table[[#This Row],[Country ID]],Countries[Country ID],0))</f>
        <v>Focused</v>
      </c>
      <c r="BW240"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41" spans="1:75" ht="15" customHeight="1" x14ac:dyDescent="0.25">
      <c r="A241" s="25" t="s">
        <v>1279</v>
      </c>
      <c r="B241" s="25" t="s">
        <v>1280</v>
      </c>
      <c r="C241" s="25" t="s">
        <v>55</v>
      </c>
      <c r="D241" s="25" t="s">
        <v>55</v>
      </c>
      <c r="E241" s="25" t="s">
        <v>55</v>
      </c>
      <c r="F241" s="25" t="s">
        <v>1281</v>
      </c>
      <c r="G241" s="25" t="s">
        <v>56</v>
      </c>
      <c r="H241" s="25" t="s">
        <v>56</v>
      </c>
      <c r="I241" s="25" t="s">
        <v>76</v>
      </c>
      <c r="J241" s="25" t="s">
        <v>385</v>
      </c>
      <c r="K241" s="25" t="s">
        <v>58</v>
      </c>
      <c r="L241" s="25" t="s">
        <v>399</v>
      </c>
      <c r="M241" s="25" t="s">
        <v>387</v>
      </c>
      <c r="N241" s="25" t="s">
        <v>388</v>
      </c>
      <c r="O241" s="25" t="s">
        <v>69</v>
      </c>
      <c r="P241" s="27">
        <v>42878</v>
      </c>
      <c r="Q241" s="25">
        <v>1524380.391555242</v>
      </c>
      <c r="R241" s="25">
        <v>758878.23968403996</v>
      </c>
      <c r="S241" s="25">
        <v>741642.21182988794</v>
      </c>
      <c r="T241" s="25">
        <v>3024900.8430691697</v>
      </c>
      <c r="U241" s="25">
        <v>0</v>
      </c>
      <c r="V241" s="25" t="s">
        <v>1282</v>
      </c>
      <c r="W241" s="25" t="s">
        <v>55</v>
      </c>
      <c r="X241" s="25" t="s">
        <v>55</v>
      </c>
      <c r="Y241" s="25" t="s">
        <v>55</v>
      </c>
      <c r="Z241" s="25" t="s">
        <v>55</v>
      </c>
      <c r="AA241" s="25" t="s">
        <v>422</v>
      </c>
      <c r="AB241" s="25" t="s">
        <v>391</v>
      </c>
      <c r="AC241" s="25" t="s">
        <v>391</v>
      </c>
      <c r="AD241" s="25" t="s">
        <v>391</v>
      </c>
      <c r="AE241" s="25" t="s">
        <v>395</v>
      </c>
      <c r="AF241" s="25" t="s">
        <v>391</v>
      </c>
      <c r="AG241" s="25" t="s">
        <v>391</v>
      </c>
      <c r="AH241" s="25" t="s">
        <v>60</v>
      </c>
      <c r="AI241" s="25">
        <v>3024901</v>
      </c>
      <c r="AJ241" s="25">
        <v>0</v>
      </c>
      <c r="AK241" s="25">
        <v>340735</v>
      </c>
      <c r="AL241" s="25">
        <v>2312598</v>
      </c>
      <c r="AM241" s="25">
        <v>3024901</v>
      </c>
      <c r="AN241" s="25" t="s">
        <v>1280</v>
      </c>
      <c r="AO241" s="25" t="s">
        <v>62</v>
      </c>
      <c r="AP241" s="25" t="s">
        <v>55</v>
      </c>
      <c r="AQ241" s="25" t="s">
        <v>184</v>
      </c>
      <c r="AR241" s="25" t="s">
        <v>64</v>
      </c>
      <c r="AS241" s="25" t="s">
        <v>65</v>
      </c>
      <c r="AT241" s="25">
        <v>1.1222085063404781</v>
      </c>
      <c r="AU241" s="25">
        <v>2312598</v>
      </c>
      <c r="AV241" s="25">
        <v>3024901</v>
      </c>
      <c r="AW241" s="25">
        <v>1524380.391555242</v>
      </c>
      <c r="AX241" s="25">
        <v>758878.23968403996</v>
      </c>
      <c r="AY241" s="25">
        <v>741642.21182988794</v>
      </c>
      <c r="AZ241" s="25">
        <v>3024900.8430691697</v>
      </c>
      <c r="BA241" s="25">
        <v>0</v>
      </c>
      <c r="BB241" s="25">
        <v>3024901</v>
      </c>
      <c r="BC241" s="25">
        <v>0</v>
      </c>
      <c r="BD241" s="25">
        <v>340735</v>
      </c>
      <c r="BE241" s="25" t="s">
        <v>207</v>
      </c>
      <c r="BF241" s="25" t="s">
        <v>213</v>
      </c>
      <c r="BG241" s="26">
        <v>43076</v>
      </c>
      <c r="BH241" s="26" t="s">
        <v>55</v>
      </c>
      <c r="BI241" s="26" t="s">
        <v>55</v>
      </c>
      <c r="BJ241" s="26" t="s">
        <v>55</v>
      </c>
      <c r="BK241" s="26">
        <v>43076</v>
      </c>
      <c r="BL241" s="26">
        <v>43112</v>
      </c>
      <c r="BM241" s="26" t="s">
        <v>55</v>
      </c>
      <c r="BN241" s="26" t="s">
        <v>55</v>
      </c>
      <c r="BO241" s="26" t="s">
        <v>55</v>
      </c>
      <c r="BP241" s="26">
        <v>43112</v>
      </c>
      <c r="BQ241" s="27">
        <v>42878</v>
      </c>
      <c r="BR241" s="28">
        <f t="shared" si="3"/>
        <v>7.8</v>
      </c>
      <c r="BS241" s="21" t="s">
        <v>1583</v>
      </c>
      <c r="BT241" s="25" t="str">
        <f>INDEX(Countries[Country Name],MATCH(FR_tracker_table[[#This Row],[Country ID]],Countries[Country ID],0))</f>
        <v>Timor-Leste</v>
      </c>
      <c r="BU241" s="25" t="str">
        <f>INDEX(Countries[Global Fund Region],MATCH(FR_tracker_table[[#This Row],[Country ID]],Countries[Country ID],0))</f>
        <v>SE Asia</v>
      </c>
      <c r="BV241" s="25" t="str">
        <f>INDEX(Countries[Portfolio Categorisation],MATCH(FR_tracker_table[[#This Row],[Country ID]],Countries[Country ID],0))</f>
        <v>Focused</v>
      </c>
      <c r="BW241"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42" spans="1:75" ht="15" customHeight="1" x14ac:dyDescent="0.25">
      <c r="A242" s="25" t="s">
        <v>1283</v>
      </c>
      <c r="B242" s="25" t="s">
        <v>1284</v>
      </c>
      <c r="C242" s="25" t="s">
        <v>55</v>
      </c>
      <c r="D242" s="25" t="s">
        <v>55</v>
      </c>
      <c r="E242" s="25" t="s">
        <v>55</v>
      </c>
      <c r="F242" s="25" t="s">
        <v>1285</v>
      </c>
      <c r="G242" s="25" t="s">
        <v>70</v>
      </c>
      <c r="H242" s="25" t="s">
        <v>70</v>
      </c>
      <c r="I242" s="25" t="s">
        <v>76</v>
      </c>
      <c r="J242" s="25" t="s">
        <v>385</v>
      </c>
      <c r="K242" s="25" t="s">
        <v>58</v>
      </c>
      <c r="L242" s="25" t="s">
        <v>399</v>
      </c>
      <c r="M242" s="25" t="s">
        <v>387</v>
      </c>
      <c r="N242" s="25" t="s">
        <v>388</v>
      </c>
      <c r="O242" s="25" t="s">
        <v>69</v>
      </c>
      <c r="P242" s="27">
        <v>42878</v>
      </c>
      <c r="Q242" s="25">
        <v>3267507.9318190417</v>
      </c>
      <c r="R242" s="25">
        <v>2869771.116405488</v>
      </c>
      <c r="S242" s="25">
        <v>1814639.946642021</v>
      </c>
      <c r="T242" s="25">
        <v>7951919</v>
      </c>
      <c r="U242" s="25">
        <v>0</v>
      </c>
      <c r="V242" s="25" t="s">
        <v>409</v>
      </c>
      <c r="W242" s="25" t="s">
        <v>55</v>
      </c>
      <c r="X242" s="25" t="s">
        <v>55</v>
      </c>
      <c r="Y242" s="25" t="s">
        <v>55</v>
      </c>
      <c r="Z242" s="25" t="s">
        <v>55</v>
      </c>
      <c r="AA242" s="25" t="s">
        <v>422</v>
      </c>
      <c r="AB242" s="25" t="s">
        <v>391</v>
      </c>
      <c r="AC242" s="25" t="s">
        <v>391</v>
      </c>
      <c r="AD242" s="25" t="s">
        <v>391</v>
      </c>
      <c r="AE242" s="25" t="s">
        <v>395</v>
      </c>
      <c r="AF242" s="25" t="s">
        <v>391</v>
      </c>
      <c r="AG242" s="25" t="s">
        <v>391</v>
      </c>
      <c r="AH242" s="25" t="s">
        <v>60</v>
      </c>
      <c r="AI242" s="25">
        <v>7951919</v>
      </c>
      <c r="AJ242" s="25">
        <v>0</v>
      </c>
      <c r="AK242" s="25">
        <v>1161000</v>
      </c>
      <c r="AL242" s="25">
        <v>10969331</v>
      </c>
      <c r="AM242" s="25">
        <v>7951919</v>
      </c>
      <c r="AN242" s="25" t="s">
        <v>1284</v>
      </c>
      <c r="AO242" s="25" t="s">
        <v>62</v>
      </c>
      <c r="AP242" s="25" t="s">
        <v>55</v>
      </c>
      <c r="AQ242" s="25" t="s">
        <v>184</v>
      </c>
      <c r="AR242" s="25" t="s">
        <v>64</v>
      </c>
      <c r="AS242" s="25" t="s">
        <v>65</v>
      </c>
      <c r="AT242" s="25">
        <v>1.1222085063404781</v>
      </c>
      <c r="AU242" s="25">
        <v>10969331</v>
      </c>
      <c r="AV242" s="25">
        <v>7951919</v>
      </c>
      <c r="AW242" s="25">
        <v>3267507.9318190417</v>
      </c>
      <c r="AX242" s="25">
        <v>2869771.116405488</v>
      </c>
      <c r="AY242" s="25">
        <v>1814639.946642021</v>
      </c>
      <c r="AZ242" s="25">
        <v>7951919</v>
      </c>
      <c r="BA242" s="25">
        <v>0</v>
      </c>
      <c r="BB242" s="25">
        <v>7951919</v>
      </c>
      <c r="BC242" s="25">
        <v>0</v>
      </c>
      <c r="BD242" s="25">
        <v>1161000</v>
      </c>
      <c r="BE242" s="25" t="s">
        <v>207</v>
      </c>
      <c r="BF242" s="25" t="s">
        <v>213</v>
      </c>
      <c r="BG242" s="26">
        <v>43039</v>
      </c>
      <c r="BH242" s="26" t="s">
        <v>55</v>
      </c>
      <c r="BI242" s="26" t="s">
        <v>55</v>
      </c>
      <c r="BJ242" s="26" t="s">
        <v>55</v>
      </c>
      <c r="BK242" s="26">
        <v>43039</v>
      </c>
      <c r="BL242" s="26">
        <v>43070</v>
      </c>
      <c r="BM242" s="26" t="s">
        <v>55</v>
      </c>
      <c r="BN242" s="26" t="s">
        <v>55</v>
      </c>
      <c r="BO242" s="26" t="s">
        <v>55</v>
      </c>
      <c r="BP242" s="26">
        <v>43070</v>
      </c>
      <c r="BQ242" s="27">
        <v>42878</v>
      </c>
      <c r="BR242" s="28">
        <f t="shared" si="3"/>
        <v>6.4</v>
      </c>
      <c r="BS242" s="21" t="s">
        <v>1583</v>
      </c>
      <c r="BT242" s="25" t="str">
        <f>INDEX(Countries[Country Name],MATCH(FR_tracker_table[[#This Row],[Country ID]],Countries[Country ID],0))</f>
        <v>Timor-Leste</v>
      </c>
      <c r="BU242" s="25" t="str">
        <f>INDEX(Countries[Global Fund Region],MATCH(FR_tracker_table[[#This Row],[Country ID]],Countries[Country ID],0))</f>
        <v>SE Asia</v>
      </c>
      <c r="BV242" s="25" t="str">
        <f>INDEX(Countries[Portfolio Categorisation],MATCH(FR_tracker_table[[#This Row],[Country ID]],Countries[Country ID],0))</f>
        <v>Focused</v>
      </c>
      <c r="BW242"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43" spans="1:75" ht="15" customHeight="1" x14ac:dyDescent="0.25">
      <c r="A243" s="25" t="s">
        <v>1286</v>
      </c>
      <c r="B243" s="25" t="s">
        <v>1287</v>
      </c>
      <c r="C243" s="25" t="s">
        <v>55</v>
      </c>
      <c r="D243" s="25" t="s">
        <v>55</v>
      </c>
      <c r="E243" s="25" t="s">
        <v>55</v>
      </c>
      <c r="F243" s="25" t="s">
        <v>1288</v>
      </c>
      <c r="G243" s="25" t="s">
        <v>67</v>
      </c>
      <c r="H243" s="25" t="s">
        <v>67</v>
      </c>
      <c r="I243" s="25" t="s">
        <v>57</v>
      </c>
      <c r="J243" s="25" t="s">
        <v>385</v>
      </c>
      <c r="K243" s="25" t="s">
        <v>58</v>
      </c>
      <c r="L243" s="25" t="s">
        <v>386</v>
      </c>
      <c r="M243" s="25" t="s">
        <v>387</v>
      </c>
      <c r="N243" s="25" t="s">
        <v>388</v>
      </c>
      <c r="O243" s="25" t="s">
        <v>59</v>
      </c>
      <c r="P243" s="27">
        <v>42813</v>
      </c>
      <c r="Q243" s="25">
        <v>0</v>
      </c>
      <c r="R243" s="25">
        <v>0</v>
      </c>
      <c r="S243" s="25">
        <v>0</v>
      </c>
      <c r="T243" s="25">
        <v>4800000</v>
      </c>
      <c r="U243" s="25">
        <v>0</v>
      </c>
      <c r="V243" s="25" t="s">
        <v>1289</v>
      </c>
      <c r="W243" s="25" t="s">
        <v>55</v>
      </c>
      <c r="X243" s="25" t="s">
        <v>55</v>
      </c>
      <c r="Y243" s="25" t="s">
        <v>55</v>
      </c>
      <c r="Z243" s="25" t="s">
        <v>55</v>
      </c>
      <c r="AA243" s="25" t="s">
        <v>390</v>
      </c>
      <c r="AB243" s="25" t="s">
        <v>55</v>
      </c>
      <c r="AC243" s="25" t="s">
        <v>55</v>
      </c>
      <c r="AD243" s="25" t="s">
        <v>391</v>
      </c>
      <c r="AE243" s="25" t="s">
        <v>395</v>
      </c>
      <c r="AF243" s="25" t="s">
        <v>391</v>
      </c>
      <c r="AG243" s="25" t="s">
        <v>391</v>
      </c>
      <c r="AH243" s="25" t="s">
        <v>60</v>
      </c>
      <c r="AI243" s="25">
        <v>4800000</v>
      </c>
      <c r="AJ243" s="25">
        <v>0</v>
      </c>
      <c r="AK243" s="25">
        <v>900000</v>
      </c>
      <c r="AL243" s="25">
        <v>2494891</v>
      </c>
      <c r="AM243" s="25">
        <v>4800000</v>
      </c>
      <c r="AN243" s="25" t="s">
        <v>1287</v>
      </c>
      <c r="AO243" s="25" t="s">
        <v>62</v>
      </c>
      <c r="AP243" s="25" t="s">
        <v>55</v>
      </c>
      <c r="AQ243" s="25" t="s">
        <v>184</v>
      </c>
      <c r="AR243" s="25" t="s">
        <v>64</v>
      </c>
      <c r="AS243" s="25" t="s">
        <v>65</v>
      </c>
      <c r="AT243" s="25">
        <v>1.1222085063404781</v>
      </c>
      <c r="AU243" s="25">
        <v>2494891</v>
      </c>
      <c r="AV243" s="25">
        <v>4800000</v>
      </c>
      <c r="AW243" s="25">
        <v>0</v>
      </c>
      <c r="AX243" s="25">
        <v>0</v>
      </c>
      <c r="AY243" s="25">
        <v>0</v>
      </c>
      <c r="AZ243" s="25">
        <v>4800000</v>
      </c>
      <c r="BA243" s="25">
        <v>0</v>
      </c>
      <c r="BB243" s="25">
        <v>4800000</v>
      </c>
      <c r="BC243" s="25">
        <v>0</v>
      </c>
      <c r="BD243" s="25">
        <v>900000</v>
      </c>
      <c r="BE243" s="25" t="s">
        <v>207</v>
      </c>
      <c r="BF243" s="25" t="s">
        <v>213</v>
      </c>
      <c r="BG243" s="26">
        <v>43025</v>
      </c>
      <c r="BH243" s="26" t="s">
        <v>55</v>
      </c>
      <c r="BI243" s="26" t="s">
        <v>55</v>
      </c>
      <c r="BJ243" s="26" t="s">
        <v>55</v>
      </c>
      <c r="BK243" s="26">
        <v>43025</v>
      </c>
      <c r="BL243" s="26">
        <v>43056</v>
      </c>
      <c r="BM243" s="26" t="s">
        <v>55</v>
      </c>
      <c r="BN243" s="26" t="s">
        <v>55</v>
      </c>
      <c r="BO243" s="26" t="s">
        <v>55</v>
      </c>
      <c r="BP243" s="26">
        <v>43056</v>
      </c>
      <c r="BQ243" s="27">
        <v>42814</v>
      </c>
      <c r="BR243" s="28">
        <f t="shared" si="3"/>
        <v>8.0666666666666664</v>
      </c>
      <c r="BS243" s="21" t="s">
        <v>1582</v>
      </c>
      <c r="BT243" s="25" t="str">
        <f>INDEX(Countries[Country Name],MATCH(FR_tracker_table[[#This Row],[Country ID]],Countries[Country ID],0))</f>
        <v>Timor-Leste</v>
      </c>
      <c r="BU243" s="25" t="str">
        <f>INDEX(Countries[Global Fund Region],MATCH(FR_tracker_table[[#This Row],[Country ID]],Countries[Country ID],0))</f>
        <v>SE Asia</v>
      </c>
      <c r="BV243" s="25" t="str">
        <f>INDEX(Countries[Portfolio Categorisation],MATCH(FR_tracker_table[[#This Row],[Country ID]],Countries[Country ID],0))</f>
        <v>Focused</v>
      </c>
      <c r="BW243"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44" spans="1:75" ht="15" customHeight="1" x14ac:dyDescent="0.25">
      <c r="A244" s="25" t="s">
        <v>1290</v>
      </c>
      <c r="B244" s="25" t="s">
        <v>1291</v>
      </c>
      <c r="C244" s="25" t="s">
        <v>55</v>
      </c>
      <c r="D244" s="25" t="s">
        <v>55</v>
      </c>
      <c r="E244" s="25" t="s">
        <v>55</v>
      </c>
      <c r="F244" s="25" t="s">
        <v>1292</v>
      </c>
      <c r="G244" s="25" t="s">
        <v>56</v>
      </c>
      <c r="H244" s="25" t="s">
        <v>56</v>
      </c>
      <c r="I244" s="25" t="s">
        <v>76</v>
      </c>
      <c r="J244" s="25" t="s">
        <v>385</v>
      </c>
      <c r="K244" s="25" t="s">
        <v>58</v>
      </c>
      <c r="L244" s="25" t="s">
        <v>427</v>
      </c>
      <c r="M244" s="25" t="s">
        <v>452</v>
      </c>
      <c r="N244" s="25" t="s">
        <v>453</v>
      </c>
      <c r="O244" s="25" t="s">
        <v>80</v>
      </c>
      <c r="P244" s="27">
        <v>43138</v>
      </c>
      <c r="Q244" s="25">
        <v>1403199</v>
      </c>
      <c r="R244" s="25">
        <v>1292329</v>
      </c>
      <c r="S244" s="25">
        <v>1364526</v>
      </c>
      <c r="T244" s="25">
        <v>4060054</v>
      </c>
      <c r="U244" s="25">
        <v>0</v>
      </c>
      <c r="V244" s="25" t="s">
        <v>1560</v>
      </c>
      <c r="W244" s="25" t="s">
        <v>55</v>
      </c>
      <c r="X244" s="25" t="s">
        <v>55</v>
      </c>
      <c r="Y244" s="25" t="s">
        <v>55</v>
      </c>
      <c r="Z244" s="25" t="s">
        <v>55</v>
      </c>
      <c r="AA244" s="25" t="s">
        <v>422</v>
      </c>
      <c r="AB244" s="25" t="s">
        <v>391</v>
      </c>
      <c r="AC244" s="25" t="s">
        <v>391</v>
      </c>
      <c r="AD244" s="25" t="s">
        <v>391</v>
      </c>
      <c r="AE244" s="25" t="s">
        <v>422</v>
      </c>
      <c r="AF244" s="25" t="s">
        <v>391</v>
      </c>
      <c r="AG244" s="25" t="s">
        <v>391</v>
      </c>
      <c r="AH244" s="25" t="s">
        <v>60</v>
      </c>
      <c r="AI244" s="25">
        <v>4060054</v>
      </c>
      <c r="AJ244" s="25">
        <v>0</v>
      </c>
      <c r="AK244" s="25">
        <v>891586</v>
      </c>
      <c r="AL244" s="25">
        <v>4060055</v>
      </c>
      <c r="AM244" s="25">
        <v>4060055</v>
      </c>
      <c r="AN244" s="25" t="s">
        <v>1291</v>
      </c>
      <c r="AO244" s="25" t="s">
        <v>62</v>
      </c>
      <c r="AP244" s="25" t="s">
        <v>55</v>
      </c>
      <c r="AQ244" s="25" t="s">
        <v>186</v>
      </c>
      <c r="AR244" s="25" t="s">
        <v>64</v>
      </c>
      <c r="AS244" s="25" t="s">
        <v>65</v>
      </c>
      <c r="AT244" s="25">
        <v>1.1222085063404781</v>
      </c>
      <c r="AU244" s="25">
        <v>4060055</v>
      </c>
      <c r="AV244" s="25">
        <v>4060055</v>
      </c>
      <c r="AW244" s="25">
        <v>1403199</v>
      </c>
      <c r="AX244" s="25">
        <v>1292329</v>
      </c>
      <c r="AY244" s="25">
        <v>1364526</v>
      </c>
      <c r="AZ244" s="25">
        <v>4060054</v>
      </c>
      <c r="BA244" s="25">
        <v>0</v>
      </c>
      <c r="BB244" s="25">
        <v>4060054</v>
      </c>
      <c r="BC244" s="25">
        <v>0</v>
      </c>
      <c r="BD244" s="25">
        <v>891586</v>
      </c>
      <c r="BE244" s="25" t="s">
        <v>218</v>
      </c>
      <c r="BF244" s="25" t="s">
        <v>213</v>
      </c>
      <c r="BG244" s="26">
        <v>43363</v>
      </c>
      <c r="BH244" s="26" t="s">
        <v>55</v>
      </c>
      <c r="BI244" s="26" t="s">
        <v>55</v>
      </c>
      <c r="BJ244" s="26" t="s">
        <v>55</v>
      </c>
      <c r="BK244" s="26">
        <v>43363</v>
      </c>
      <c r="BL244" s="26">
        <v>43399</v>
      </c>
      <c r="BM244" s="26" t="s">
        <v>55</v>
      </c>
      <c r="BN244" s="26" t="s">
        <v>55</v>
      </c>
      <c r="BO244" s="26" t="s">
        <v>55</v>
      </c>
      <c r="BP244" s="26">
        <v>43399</v>
      </c>
      <c r="BQ244" s="27">
        <v>43138</v>
      </c>
      <c r="BR244" s="28">
        <f t="shared" si="3"/>
        <v>8.6999999999999993</v>
      </c>
      <c r="BS244" s="21" t="s">
        <v>1585</v>
      </c>
      <c r="BT244" s="25" t="str">
        <f>INDEX(Countries[Country Name],MATCH(FR_tracker_table[[#This Row],[Country ID]],Countries[Country ID],0))</f>
        <v>Tunisia</v>
      </c>
      <c r="BU244" s="25" t="str">
        <f>INDEX(Countries[Global Fund Region],MATCH(FR_tracker_table[[#This Row],[Country ID]],Countries[Country ID],0))</f>
        <v>MENA</v>
      </c>
      <c r="BV244" s="25" t="str">
        <f>INDEX(Countries[Portfolio Categorisation],MATCH(FR_tracker_table[[#This Row],[Country ID]],Countries[Country ID],0))</f>
        <v>Focused</v>
      </c>
      <c r="BW244" s="25"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45" spans="1:75" ht="15" customHeight="1" x14ac:dyDescent="0.25">
      <c r="A245" s="25" t="s">
        <v>1293</v>
      </c>
      <c r="B245" s="21" t="s">
        <v>1294</v>
      </c>
      <c r="C245" s="21" t="s">
        <v>1295</v>
      </c>
      <c r="D245" s="21" t="s">
        <v>55</v>
      </c>
      <c r="E245" s="21" t="s">
        <v>55</v>
      </c>
      <c r="F245" s="21" t="s">
        <v>1296</v>
      </c>
      <c r="G245" s="21" t="s">
        <v>407</v>
      </c>
      <c r="H245" s="21" t="s">
        <v>75</v>
      </c>
      <c r="I245" s="21" t="s">
        <v>83</v>
      </c>
      <c r="J245" s="21" t="s">
        <v>385</v>
      </c>
      <c r="K245" s="21" t="s">
        <v>58</v>
      </c>
      <c r="L245" s="21" t="s">
        <v>498</v>
      </c>
      <c r="M245" s="21" t="s">
        <v>499</v>
      </c>
      <c r="N245" s="21" t="s">
        <v>388</v>
      </c>
      <c r="O245" s="21" t="s">
        <v>69</v>
      </c>
      <c r="P245" s="27">
        <v>42876</v>
      </c>
      <c r="Q245" s="21">
        <v>135437459</v>
      </c>
      <c r="R245" s="21">
        <v>124355713</v>
      </c>
      <c r="S245" s="21">
        <v>131084249</v>
      </c>
      <c r="T245" s="21">
        <v>390877421</v>
      </c>
      <c r="U245" s="21">
        <v>0</v>
      </c>
      <c r="V245" s="21" t="s">
        <v>506</v>
      </c>
      <c r="W245" s="21" t="s">
        <v>1297</v>
      </c>
      <c r="X245" s="21" t="s">
        <v>55</v>
      </c>
      <c r="Y245" s="21" t="s">
        <v>55</v>
      </c>
      <c r="Z245" s="21" t="s">
        <v>55</v>
      </c>
      <c r="AA245" s="21" t="s">
        <v>401</v>
      </c>
      <c r="AB245" s="21" t="s">
        <v>55</v>
      </c>
      <c r="AC245" s="21" t="s">
        <v>55</v>
      </c>
      <c r="AD245" s="21" t="s">
        <v>55</v>
      </c>
      <c r="AE245" s="21" t="s">
        <v>55</v>
      </c>
      <c r="AF245" s="21" t="s">
        <v>55</v>
      </c>
      <c r="AG245" s="21" t="s">
        <v>55</v>
      </c>
      <c r="AH245" s="21" t="s">
        <v>60</v>
      </c>
      <c r="AI245" s="21">
        <v>390877421</v>
      </c>
      <c r="AJ245" s="21">
        <v>0</v>
      </c>
      <c r="AK245" s="21">
        <v>3878876</v>
      </c>
      <c r="AL245" s="21">
        <v>434336968</v>
      </c>
      <c r="AM245" s="21">
        <v>390877421</v>
      </c>
      <c r="AN245" s="21" t="s">
        <v>1298</v>
      </c>
      <c r="AO245" s="21" t="s">
        <v>62</v>
      </c>
      <c r="AP245" s="21" t="s">
        <v>55</v>
      </c>
      <c r="AQ245" s="21" t="s">
        <v>182</v>
      </c>
      <c r="AR245" s="21" t="s">
        <v>64</v>
      </c>
      <c r="AS245" s="21" t="s">
        <v>65</v>
      </c>
      <c r="AT245" s="21">
        <v>1.1222085063404781</v>
      </c>
      <c r="AU245" s="21">
        <v>434336968</v>
      </c>
      <c r="AV245" s="21">
        <v>390877421</v>
      </c>
      <c r="AW245" s="21">
        <v>135437459</v>
      </c>
      <c r="AX245" s="21">
        <v>124355713</v>
      </c>
      <c r="AY245" s="21">
        <v>131084249</v>
      </c>
      <c r="AZ245" s="21">
        <v>390877421</v>
      </c>
      <c r="BA245" s="21">
        <v>0</v>
      </c>
      <c r="BB245" s="21">
        <v>390877421</v>
      </c>
      <c r="BC245" s="21">
        <v>0</v>
      </c>
      <c r="BD245" s="21">
        <v>3878876</v>
      </c>
      <c r="BE245" s="21" t="s">
        <v>260</v>
      </c>
      <c r="BF245" s="21" t="s">
        <v>228</v>
      </c>
      <c r="BG245" s="26">
        <v>43060</v>
      </c>
      <c r="BH245" s="26" t="s">
        <v>55</v>
      </c>
      <c r="BI245" s="26" t="s">
        <v>55</v>
      </c>
      <c r="BJ245" s="26" t="s">
        <v>55</v>
      </c>
      <c r="BK245" s="26">
        <v>43060</v>
      </c>
      <c r="BL245" s="26">
        <v>43082</v>
      </c>
      <c r="BM245" s="26" t="s">
        <v>55</v>
      </c>
      <c r="BN245" s="26" t="s">
        <v>55</v>
      </c>
      <c r="BO245" s="26" t="s">
        <v>55</v>
      </c>
      <c r="BP245" s="26">
        <v>43082</v>
      </c>
      <c r="BQ245" s="27">
        <v>42878</v>
      </c>
      <c r="BR245" s="28">
        <f t="shared" si="3"/>
        <v>6.8</v>
      </c>
      <c r="BS245" s="21" t="s">
        <v>1583</v>
      </c>
      <c r="BT245" s="21" t="str">
        <f>INDEX(Countries[Country Name],MATCH(FR_tracker_table[[#This Row],[Country ID]],Countries[Country ID],0))</f>
        <v>Tanzania (United Republic)</v>
      </c>
      <c r="BU245" s="21" t="str">
        <f>INDEX(Countries[Global Fund Region],MATCH(FR_tracker_table[[#This Row],[Country ID]],Countries[Country ID],0))</f>
        <v>HI Afr 2</v>
      </c>
      <c r="BV245" s="21" t="str">
        <f>INDEX(Countries[Portfolio Categorisation],MATCH(FR_tracker_table[[#This Row],[Country ID]],Countries[Country ID],0))</f>
        <v>High Impact</v>
      </c>
      <c r="BW245"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46" spans="1:75" ht="15" customHeight="1" x14ac:dyDescent="0.25">
      <c r="A246" s="21" t="s">
        <v>1299</v>
      </c>
      <c r="B246" s="21" t="s">
        <v>1300</v>
      </c>
      <c r="C246" s="21" t="s">
        <v>55</v>
      </c>
      <c r="D246" s="21" t="s">
        <v>55</v>
      </c>
      <c r="E246" s="21" t="s">
        <v>55</v>
      </c>
      <c r="F246" s="21" t="s">
        <v>1301</v>
      </c>
      <c r="G246" s="21" t="s">
        <v>1302</v>
      </c>
      <c r="H246" s="21" t="s">
        <v>70</v>
      </c>
      <c r="I246" s="21" t="s">
        <v>83</v>
      </c>
      <c r="J246" s="21" t="s">
        <v>385</v>
      </c>
      <c r="K246" s="21" t="s">
        <v>58</v>
      </c>
      <c r="L246" s="21" t="s">
        <v>498</v>
      </c>
      <c r="M246" s="21" t="s">
        <v>499</v>
      </c>
      <c r="N246" s="21" t="s">
        <v>388</v>
      </c>
      <c r="O246" s="21" t="s">
        <v>69</v>
      </c>
      <c r="P246" s="27">
        <v>42879</v>
      </c>
      <c r="Q246" s="21">
        <v>26785583</v>
      </c>
      <c r="R246" s="21">
        <v>78759298</v>
      </c>
      <c r="S246" s="21">
        <v>39713927</v>
      </c>
      <c r="T246" s="21">
        <v>145258808</v>
      </c>
      <c r="U246" s="21">
        <v>0</v>
      </c>
      <c r="V246" s="21" t="s">
        <v>1303</v>
      </c>
      <c r="W246" s="21" t="s">
        <v>1304</v>
      </c>
      <c r="X246" s="21" t="s">
        <v>55</v>
      </c>
      <c r="Y246" s="21" t="s">
        <v>55</v>
      </c>
      <c r="Z246" s="21" t="s">
        <v>55</v>
      </c>
      <c r="AA246" s="21" t="s">
        <v>401</v>
      </c>
      <c r="AB246" s="21" t="s">
        <v>55</v>
      </c>
      <c r="AC246" s="21" t="s">
        <v>55</v>
      </c>
      <c r="AD246" s="21" t="s">
        <v>55</v>
      </c>
      <c r="AE246" s="21" t="s">
        <v>55</v>
      </c>
      <c r="AF246" s="21" t="s">
        <v>55</v>
      </c>
      <c r="AG246" s="21" t="s">
        <v>55</v>
      </c>
      <c r="AH246" s="21" t="s">
        <v>60</v>
      </c>
      <c r="AI246" s="21">
        <v>145258808</v>
      </c>
      <c r="AJ246" s="21">
        <v>0</v>
      </c>
      <c r="AK246" s="21">
        <v>14228450</v>
      </c>
      <c r="AL246" s="21">
        <v>145258808</v>
      </c>
      <c r="AM246" s="21">
        <v>188718355</v>
      </c>
      <c r="AN246" s="21" t="s">
        <v>1300</v>
      </c>
      <c r="AO246" s="21" t="s">
        <v>62</v>
      </c>
      <c r="AP246" s="21" t="s">
        <v>55</v>
      </c>
      <c r="AQ246" s="21" t="s">
        <v>182</v>
      </c>
      <c r="AR246" s="21" t="s">
        <v>64</v>
      </c>
      <c r="AS246" s="21" t="s">
        <v>65</v>
      </c>
      <c r="AT246" s="21">
        <v>1.1222085063404781</v>
      </c>
      <c r="AU246" s="21">
        <v>145258808</v>
      </c>
      <c r="AV246" s="21">
        <v>188718355</v>
      </c>
      <c r="AW246" s="21">
        <v>26785583</v>
      </c>
      <c r="AX246" s="21">
        <v>78759298</v>
      </c>
      <c r="AY246" s="21">
        <v>39713927</v>
      </c>
      <c r="AZ246" s="21">
        <v>145258808</v>
      </c>
      <c r="BA246" s="21">
        <v>0</v>
      </c>
      <c r="BB246" s="21">
        <v>145258808</v>
      </c>
      <c r="BC246" s="21">
        <v>0</v>
      </c>
      <c r="BD246" s="21">
        <v>14228450</v>
      </c>
      <c r="BE246" s="21" t="s">
        <v>260</v>
      </c>
      <c r="BF246" s="21" t="s">
        <v>228</v>
      </c>
      <c r="BG246" s="26">
        <v>43039</v>
      </c>
      <c r="BH246" s="26" t="s">
        <v>55</v>
      </c>
      <c r="BI246" s="26" t="s">
        <v>55</v>
      </c>
      <c r="BJ246" s="26" t="s">
        <v>55</v>
      </c>
      <c r="BK246" s="26">
        <v>43039</v>
      </c>
      <c r="BL246" s="26">
        <v>43056</v>
      </c>
      <c r="BM246" s="26" t="s">
        <v>55</v>
      </c>
      <c r="BN246" s="26" t="s">
        <v>55</v>
      </c>
      <c r="BO246" s="26" t="s">
        <v>55</v>
      </c>
      <c r="BP246" s="26">
        <v>43056</v>
      </c>
      <c r="BQ246" s="27">
        <v>42878</v>
      </c>
      <c r="BR246" s="28">
        <f t="shared" si="3"/>
        <v>5.9333333333333336</v>
      </c>
      <c r="BS246" s="21" t="s">
        <v>1583</v>
      </c>
      <c r="BT246" s="21" t="str">
        <f>INDEX(Countries[Country Name],MATCH(FR_tracker_table[[#This Row],[Country ID]],Countries[Country ID],0))</f>
        <v>Tanzania (United Republic)</v>
      </c>
      <c r="BU246" s="21" t="str">
        <f>INDEX(Countries[Global Fund Region],MATCH(FR_tracker_table[[#This Row],[Country ID]],Countries[Country ID],0))</f>
        <v>HI Afr 2</v>
      </c>
      <c r="BV246" s="21" t="str">
        <f>INDEX(Countries[Portfolio Categorisation],MATCH(FR_tracker_table[[#This Row],[Country ID]],Countries[Country ID],0))</f>
        <v>High Impact</v>
      </c>
      <c r="BW246"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47" spans="1:75" ht="15" customHeight="1" x14ac:dyDescent="0.25">
      <c r="A247" s="21" t="s">
        <v>1305</v>
      </c>
      <c r="B247" s="21" t="s">
        <v>1306</v>
      </c>
      <c r="C247" s="21" t="s">
        <v>55</v>
      </c>
      <c r="D247" s="21" t="s">
        <v>55</v>
      </c>
      <c r="E247" s="21" t="s">
        <v>55</v>
      </c>
      <c r="F247" s="21" t="s">
        <v>1307</v>
      </c>
      <c r="G247" s="21" t="s">
        <v>79</v>
      </c>
      <c r="H247" s="21" t="s">
        <v>79</v>
      </c>
      <c r="I247" s="21" t="s">
        <v>83</v>
      </c>
      <c r="J247" s="21" t="s">
        <v>385</v>
      </c>
      <c r="K247" s="21" t="s">
        <v>435</v>
      </c>
      <c r="L247" s="21" t="s">
        <v>498</v>
      </c>
      <c r="M247" s="21" t="s">
        <v>499</v>
      </c>
      <c r="N247" s="21" t="s">
        <v>388</v>
      </c>
      <c r="O247" s="21" t="s">
        <v>69</v>
      </c>
      <c r="P247" s="27">
        <v>42879</v>
      </c>
      <c r="Q247" s="21">
        <v>18511758</v>
      </c>
      <c r="R247" s="21">
        <v>17522080</v>
      </c>
      <c r="S247" s="21">
        <v>7425709</v>
      </c>
      <c r="T247" s="21">
        <v>43459547</v>
      </c>
      <c r="U247" s="21">
        <v>0</v>
      </c>
      <c r="V247" s="21" t="s">
        <v>1303</v>
      </c>
      <c r="W247" s="21" t="s">
        <v>1304</v>
      </c>
      <c r="X247" s="21" t="s">
        <v>55</v>
      </c>
      <c r="Y247" s="21" t="s">
        <v>55</v>
      </c>
      <c r="Z247" s="21" t="s">
        <v>55</v>
      </c>
      <c r="AA247" s="21" t="s">
        <v>401</v>
      </c>
      <c r="AB247" s="21" t="s">
        <v>55</v>
      </c>
      <c r="AC247" s="21" t="s">
        <v>55</v>
      </c>
      <c r="AD247" s="21" t="s">
        <v>55</v>
      </c>
      <c r="AE247" s="21" t="s">
        <v>55</v>
      </c>
      <c r="AF247" s="21" t="s">
        <v>55</v>
      </c>
      <c r="AG247" s="21" t="s">
        <v>55</v>
      </c>
      <c r="AH247" s="21" t="s">
        <v>552</v>
      </c>
      <c r="AI247" s="21">
        <v>0</v>
      </c>
      <c r="AJ247" s="21">
        <v>0</v>
      </c>
      <c r="AK247" s="21">
        <v>0</v>
      </c>
      <c r="AL247" s="21">
        <v>0</v>
      </c>
      <c r="AM247" s="21">
        <v>0</v>
      </c>
      <c r="AN247" s="21" t="s">
        <v>1306</v>
      </c>
      <c r="AO247" s="21" t="s">
        <v>62</v>
      </c>
      <c r="AP247" s="21" t="s">
        <v>55</v>
      </c>
      <c r="AQ247" s="21" t="s">
        <v>182</v>
      </c>
      <c r="AR247" s="21" t="s">
        <v>64</v>
      </c>
      <c r="AS247" s="21" t="s">
        <v>65</v>
      </c>
      <c r="AT247" s="21">
        <v>1.1222085063404781</v>
      </c>
      <c r="AU247" s="21">
        <v>0</v>
      </c>
      <c r="AV247" s="21">
        <v>0</v>
      </c>
      <c r="AW247" s="21">
        <v>18511758</v>
      </c>
      <c r="AX247" s="21">
        <v>17522080</v>
      </c>
      <c r="AY247" s="21">
        <v>7425709</v>
      </c>
      <c r="AZ247" s="21">
        <v>43459547</v>
      </c>
      <c r="BA247" s="21">
        <v>0</v>
      </c>
      <c r="BB247" s="21">
        <v>0</v>
      </c>
      <c r="BC247" s="21">
        <v>0</v>
      </c>
      <c r="BD247" s="21">
        <v>0</v>
      </c>
      <c r="BE247" s="21" t="s">
        <v>260</v>
      </c>
      <c r="BF247" s="21" t="s">
        <v>228</v>
      </c>
      <c r="BG247" s="26" t="s">
        <v>55</v>
      </c>
      <c r="BH247" s="26" t="s">
        <v>55</v>
      </c>
      <c r="BI247" s="26" t="s">
        <v>55</v>
      </c>
      <c r="BJ247" s="26" t="s">
        <v>55</v>
      </c>
      <c r="BK247" s="26" t="s">
        <v>55</v>
      </c>
      <c r="BL247" s="26" t="s">
        <v>55</v>
      </c>
      <c r="BM247" s="26" t="s">
        <v>55</v>
      </c>
      <c r="BN247" s="26" t="s">
        <v>55</v>
      </c>
      <c r="BO247" s="26" t="s">
        <v>55</v>
      </c>
      <c r="BP247" s="26" t="s">
        <v>55</v>
      </c>
      <c r="BQ247" s="27">
        <v>42878</v>
      </c>
      <c r="BR247" s="28">
        <f t="shared" si="3"/>
        <v>0</v>
      </c>
      <c r="BS247" s="21" t="s">
        <v>1583</v>
      </c>
      <c r="BT247" s="21" t="str">
        <f>INDEX(Countries[Country Name],MATCH(FR_tracker_table[[#This Row],[Country ID]],Countries[Country ID],0))</f>
        <v>Tanzania (United Republic)</v>
      </c>
      <c r="BU247" s="21" t="str">
        <f>INDEX(Countries[Global Fund Region],MATCH(FR_tracker_table[[#This Row],[Country ID]],Countries[Country ID],0))</f>
        <v>HI Afr 2</v>
      </c>
      <c r="BV247" s="21" t="str">
        <f>INDEX(Countries[Portfolio Categorisation],MATCH(FR_tracker_table[[#This Row],[Country ID]],Countries[Country ID],0))</f>
        <v>High Impact</v>
      </c>
      <c r="BW247"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248" spans="1:75" ht="15" customHeight="1" x14ac:dyDescent="0.25">
      <c r="A248" s="21" t="s">
        <v>1308</v>
      </c>
      <c r="B248" s="21" t="s">
        <v>1306</v>
      </c>
      <c r="C248" s="21" t="s">
        <v>55</v>
      </c>
      <c r="D248" s="21" t="s">
        <v>55</v>
      </c>
      <c r="E248" s="21" t="s">
        <v>55</v>
      </c>
      <c r="F248" s="21" t="s">
        <v>1309</v>
      </c>
      <c r="G248" s="21" t="s">
        <v>79</v>
      </c>
      <c r="H248" s="21" t="s">
        <v>79</v>
      </c>
      <c r="I248" s="21" t="s">
        <v>83</v>
      </c>
      <c r="J248" s="21" t="s">
        <v>441</v>
      </c>
      <c r="K248" s="21" t="s">
        <v>58</v>
      </c>
      <c r="L248" s="21" t="s">
        <v>498</v>
      </c>
      <c r="M248" s="21" t="s">
        <v>499</v>
      </c>
      <c r="N248" s="21" t="s">
        <v>388</v>
      </c>
      <c r="O248" s="21" t="s">
        <v>77</v>
      </c>
      <c r="P248" s="27">
        <v>42986</v>
      </c>
      <c r="Q248" s="21">
        <v>21677349</v>
      </c>
      <c r="R248" s="21">
        <v>15900653</v>
      </c>
      <c r="S248" s="21">
        <v>5881545</v>
      </c>
      <c r="T248" s="21">
        <v>43459547</v>
      </c>
      <c r="U248" s="21">
        <v>0</v>
      </c>
      <c r="V248" s="21" t="s">
        <v>1303</v>
      </c>
      <c r="W248" s="21" t="s">
        <v>1304</v>
      </c>
      <c r="X248" s="21" t="s">
        <v>55</v>
      </c>
      <c r="Y248" s="21" t="s">
        <v>55</v>
      </c>
      <c r="Z248" s="21" t="s">
        <v>55</v>
      </c>
      <c r="AA248" s="21" t="s">
        <v>401</v>
      </c>
      <c r="AB248" s="21" t="s">
        <v>55</v>
      </c>
      <c r="AC248" s="21" t="s">
        <v>55</v>
      </c>
      <c r="AD248" s="21" t="s">
        <v>55</v>
      </c>
      <c r="AE248" s="21" t="s">
        <v>55</v>
      </c>
      <c r="AF248" s="21" t="s">
        <v>55</v>
      </c>
      <c r="AG248" s="21" t="s">
        <v>55</v>
      </c>
      <c r="AH248" s="21" t="s">
        <v>60</v>
      </c>
      <c r="AI248" s="21">
        <v>43459547</v>
      </c>
      <c r="AJ248" s="21">
        <v>0</v>
      </c>
      <c r="AK248" s="21">
        <v>6419820</v>
      </c>
      <c r="AL248" s="21">
        <v>0</v>
      </c>
      <c r="AM248" s="21">
        <v>0</v>
      </c>
      <c r="AN248" s="21" t="s">
        <v>1306</v>
      </c>
      <c r="AO248" s="21" t="s">
        <v>62</v>
      </c>
      <c r="AP248" s="21" t="s">
        <v>55</v>
      </c>
      <c r="AQ248" s="21" t="s">
        <v>182</v>
      </c>
      <c r="AR248" s="21" t="s">
        <v>64</v>
      </c>
      <c r="AS248" s="21" t="s">
        <v>65</v>
      </c>
      <c r="AT248" s="21">
        <v>1.1222085063404781</v>
      </c>
      <c r="AU248" s="21">
        <v>0</v>
      </c>
      <c r="AV248" s="21">
        <v>0</v>
      </c>
      <c r="AW248" s="21">
        <v>21677349</v>
      </c>
      <c r="AX248" s="21">
        <v>15900653</v>
      </c>
      <c r="AY248" s="21">
        <v>5881545</v>
      </c>
      <c r="AZ248" s="21">
        <v>43459547</v>
      </c>
      <c r="BA248" s="21">
        <v>0</v>
      </c>
      <c r="BB248" s="21">
        <v>43459547</v>
      </c>
      <c r="BC248" s="21">
        <v>0</v>
      </c>
      <c r="BD248" s="21">
        <v>6419820</v>
      </c>
      <c r="BE248" s="21" t="s">
        <v>260</v>
      </c>
      <c r="BF248" s="21" t="s">
        <v>228</v>
      </c>
      <c r="BG248" s="26">
        <v>43152</v>
      </c>
      <c r="BH248" s="26" t="s">
        <v>55</v>
      </c>
      <c r="BI248" s="26" t="s">
        <v>55</v>
      </c>
      <c r="BJ248" s="26" t="s">
        <v>55</v>
      </c>
      <c r="BK248" s="26">
        <v>43152</v>
      </c>
      <c r="BL248" s="26">
        <v>43182</v>
      </c>
      <c r="BM248" s="26" t="s">
        <v>55</v>
      </c>
      <c r="BN248" s="26" t="s">
        <v>55</v>
      </c>
      <c r="BO248" s="26" t="s">
        <v>55</v>
      </c>
      <c r="BP248" s="26">
        <v>43182</v>
      </c>
      <c r="BQ248" s="27">
        <v>42975</v>
      </c>
      <c r="BR248" s="28">
        <f t="shared" si="3"/>
        <v>6.9</v>
      </c>
      <c r="BS248" s="21" t="s">
        <v>1584</v>
      </c>
      <c r="BT248" s="21" t="str">
        <f>INDEX(Countries[Country Name],MATCH(FR_tracker_table[[#This Row],[Country ID]],Countries[Country ID],0))</f>
        <v>Tanzania (United Republic)</v>
      </c>
      <c r="BU248" s="21" t="str">
        <f>INDEX(Countries[Global Fund Region],MATCH(FR_tracker_table[[#This Row],[Country ID]],Countries[Country ID],0))</f>
        <v>HI Afr 2</v>
      </c>
      <c r="BV248" s="21" t="str">
        <f>INDEX(Countries[Portfolio Categorisation],MATCH(FR_tracker_table[[#This Row],[Country ID]],Countries[Country ID],0))</f>
        <v>High Impact</v>
      </c>
      <c r="BW248"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RSSH</v>
      </c>
    </row>
    <row r="249" spans="1:75" ht="15" customHeight="1" x14ac:dyDescent="0.25">
      <c r="A249" s="21" t="s">
        <v>1310</v>
      </c>
      <c r="B249" s="21" t="s">
        <v>1311</v>
      </c>
      <c r="C249" s="21" t="s">
        <v>1312</v>
      </c>
      <c r="D249" s="21" t="s">
        <v>55</v>
      </c>
      <c r="E249" s="21" t="s">
        <v>55</v>
      </c>
      <c r="F249" s="21" t="s">
        <v>1313</v>
      </c>
      <c r="G249" s="21" t="s">
        <v>407</v>
      </c>
      <c r="H249" s="21" t="s">
        <v>75</v>
      </c>
      <c r="I249" s="21" t="s">
        <v>83</v>
      </c>
      <c r="J249" s="21" t="s">
        <v>385</v>
      </c>
      <c r="K249" s="21" t="s">
        <v>58</v>
      </c>
      <c r="L249" s="21" t="s">
        <v>498</v>
      </c>
      <c r="M249" s="21" t="s">
        <v>566</v>
      </c>
      <c r="N249" s="21" t="s">
        <v>388</v>
      </c>
      <c r="O249" s="21" t="s">
        <v>59</v>
      </c>
      <c r="P249" s="27">
        <v>42814</v>
      </c>
      <c r="Q249" s="21">
        <v>91292245</v>
      </c>
      <c r="R249" s="21">
        <v>93827855</v>
      </c>
      <c r="S249" s="21">
        <v>93243197</v>
      </c>
      <c r="T249" s="21">
        <v>278363297</v>
      </c>
      <c r="U249" s="21">
        <v>0</v>
      </c>
      <c r="V249" s="21" t="s">
        <v>1314</v>
      </c>
      <c r="W249" s="21" t="s">
        <v>1315</v>
      </c>
      <c r="X249" s="21" t="s">
        <v>55</v>
      </c>
      <c r="Y249" s="21" t="s">
        <v>55</v>
      </c>
      <c r="Z249" s="21" t="s">
        <v>55</v>
      </c>
      <c r="AA249" s="21" t="s">
        <v>401</v>
      </c>
      <c r="AB249" s="21" t="s">
        <v>391</v>
      </c>
      <c r="AC249" s="21" t="s">
        <v>391</v>
      </c>
      <c r="AD249" s="21" t="s">
        <v>391</v>
      </c>
      <c r="AE249" s="21" t="s">
        <v>402</v>
      </c>
      <c r="AF249" s="21" t="s">
        <v>391</v>
      </c>
      <c r="AG249" s="21" t="s">
        <v>391</v>
      </c>
      <c r="AH249" s="21" t="s">
        <v>60</v>
      </c>
      <c r="AI249" s="21">
        <v>278363297</v>
      </c>
      <c r="AJ249" s="21">
        <v>0</v>
      </c>
      <c r="AK249" s="21">
        <v>411165</v>
      </c>
      <c r="AL249" s="21">
        <v>276734166</v>
      </c>
      <c r="AM249" s="21">
        <v>278363297</v>
      </c>
      <c r="AN249" s="21" t="s">
        <v>1316</v>
      </c>
      <c r="AO249" s="21" t="s">
        <v>62</v>
      </c>
      <c r="AP249" s="21" t="s">
        <v>55</v>
      </c>
      <c r="AQ249" s="21" t="s">
        <v>188</v>
      </c>
      <c r="AR249" s="21" t="s">
        <v>64</v>
      </c>
      <c r="AS249" s="21" t="s">
        <v>65</v>
      </c>
      <c r="AT249" s="21">
        <v>1.1222085063404781</v>
      </c>
      <c r="AU249" s="21">
        <v>276734166</v>
      </c>
      <c r="AV249" s="21">
        <v>278363297</v>
      </c>
      <c r="AW249" s="21">
        <v>91292245</v>
      </c>
      <c r="AX249" s="21">
        <v>93827855</v>
      </c>
      <c r="AY249" s="21">
        <v>93243197</v>
      </c>
      <c r="AZ249" s="21">
        <v>278363297</v>
      </c>
      <c r="BA249" s="21">
        <v>0</v>
      </c>
      <c r="BB249" s="21">
        <v>278363297</v>
      </c>
      <c r="BC249" s="21">
        <v>0</v>
      </c>
      <c r="BD249" s="21">
        <v>411165</v>
      </c>
      <c r="BE249" s="21" t="s">
        <v>260</v>
      </c>
      <c r="BF249" s="21" t="s">
        <v>228</v>
      </c>
      <c r="BG249" s="26">
        <v>42991</v>
      </c>
      <c r="BH249" s="26" t="s">
        <v>55</v>
      </c>
      <c r="BI249" s="26" t="s">
        <v>55</v>
      </c>
      <c r="BJ249" s="26" t="s">
        <v>55</v>
      </c>
      <c r="BK249" s="26">
        <v>42991</v>
      </c>
      <c r="BL249" s="26">
        <v>43021</v>
      </c>
      <c r="BM249" s="26" t="s">
        <v>55</v>
      </c>
      <c r="BN249" s="26" t="s">
        <v>55</v>
      </c>
      <c r="BO249" s="26" t="s">
        <v>55</v>
      </c>
      <c r="BP249" s="26">
        <v>43021</v>
      </c>
      <c r="BQ249" s="27">
        <v>42814</v>
      </c>
      <c r="BR249" s="28">
        <f t="shared" si="3"/>
        <v>6.9</v>
      </c>
      <c r="BS249" s="21" t="s">
        <v>1582</v>
      </c>
      <c r="BT249" s="21" t="str">
        <f>INDEX(Countries[Country Name],MATCH(FR_tracker_table[[#This Row],[Country ID]],Countries[Country ID],0))</f>
        <v>Uganda</v>
      </c>
      <c r="BU249" s="21" t="str">
        <f>INDEX(Countries[Global Fund Region],MATCH(FR_tracker_table[[#This Row],[Country ID]],Countries[Country ID],0))</f>
        <v>HI Afr 2</v>
      </c>
      <c r="BV249" s="21" t="str">
        <f>INDEX(Countries[Portfolio Categorisation],MATCH(FR_tracker_table[[#This Row],[Country ID]],Countries[Country ID],0))</f>
        <v>High Impact</v>
      </c>
      <c r="BW249"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50" spans="1:75" x14ac:dyDescent="0.25">
      <c r="A250" s="21" t="s">
        <v>1317</v>
      </c>
      <c r="B250" s="21" t="s">
        <v>1318</v>
      </c>
      <c r="C250" s="21" t="s">
        <v>55</v>
      </c>
      <c r="D250" s="21" t="s">
        <v>55</v>
      </c>
      <c r="E250" s="21" t="s">
        <v>55</v>
      </c>
      <c r="F250" s="21" t="s">
        <v>1319</v>
      </c>
      <c r="G250" s="21" t="s">
        <v>70</v>
      </c>
      <c r="H250" s="21" t="s">
        <v>70</v>
      </c>
      <c r="I250" s="21" t="s">
        <v>83</v>
      </c>
      <c r="J250" s="21" t="s">
        <v>385</v>
      </c>
      <c r="K250" s="21" t="s">
        <v>58</v>
      </c>
      <c r="L250" s="21" t="s">
        <v>498</v>
      </c>
      <c r="M250" s="21" t="s">
        <v>566</v>
      </c>
      <c r="N250" s="21" t="s">
        <v>388</v>
      </c>
      <c r="O250" s="21" t="s">
        <v>59</v>
      </c>
      <c r="P250" s="27">
        <v>42814</v>
      </c>
      <c r="Q250" s="21">
        <v>52690699</v>
      </c>
      <c r="R250" s="21">
        <v>105479748</v>
      </c>
      <c r="S250" s="21">
        <v>28523300</v>
      </c>
      <c r="T250" s="21">
        <v>186693747</v>
      </c>
      <c r="U250" s="21">
        <v>0</v>
      </c>
      <c r="V250" s="21" t="s">
        <v>1320</v>
      </c>
      <c r="W250" s="21" t="s">
        <v>1315</v>
      </c>
      <c r="X250" s="21" t="s">
        <v>55</v>
      </c>
      <c r="Y250" s="21" t="s">
        <v>55</v>
      </c>
      <c r="Z250" s="21" t="s">
        <v>55</v>
      </c>
      <c r="AA250" s="21" t="s">
        <v>401</v>
      </c>
      <c r="AB250" s="21" t="s">
        <v>391</v>
      </c>
      <c r="AC250" s="21" t="s">
        <v>391</v>
      </c>
      <c r="AD250" s="21" t="s">
        <v>391</v>
      </c>
      <c r="AE250" s="21" t="s">
        <v>474</v>
      </c>
      <c r="AF250" s="21" t="s">
        <v>391</v>
      </c>
      <c r="AG250" s="21" t="s">
        <v>391</v>
      </c>
      <c r="AH250" s="21" t="s">
        <v>60</v>
      </c>
      <c r="AI250" s="21">
        <v>186693747</v>
      </c>
      <c r="AJ250" s="21">
        <v>0</v>
      </c>
      <c r="AK250" s="21">
        <v>12364018</v>
      </c>
      <c r="AL250" s="21">
        <v>188322878</v>
      </c>
      <c r="AM250" s="21">
        <v>186693747</v>
      </c>
      <c r="AN250" s="21" t="s">
        <v>1318</v>
      </c>
      <c r="AO250" s="21" t="s">
        <v>62</v>
      </c>
      <c r="AP250" s="21" t="s">
        <v>55</v>
      </c>
      <c r="AQ250" s="21" t="s">
        <v>188</v>
      </c>
      <c r="AR250" s="21" t="s">
        <v>64</v>
      </c>
      <c r="AS250" s="21" t="s">
        <v>65</v>
      </c>
      <c r="AT250" s="21">
        <v>1.1222085063404781</v>
      </c>
      <c r="AU250" s="21">
        <v>188322878</v>
      </c>
      <c r="AV250" s="21">
        <v>186693747</v>
      </c>
      <c r="AW250" s="21">
        <v>52690699</v>
      </c>
      <c r="AX250" s="21">
        <v>105479748</v>
      </c>
      <c r="AY250" s="21">
        <v>28523300</v>
      </c>
      <c r="AZ250" s="21">
        <v>186693747</v>
      </c>
      <c r="BA250" s="21">
        <v>0</v>
      </c>
      <c r="BB250" s="21">
        <v>186693747</v>
      </c>
      <c r="BC250" s="21">
        <v>0</v>
      </c>
      <c r="BD250" s="21">
        <v>12364018</v>
      </c>
      <c r="BE250" s="21" t="s">
        <v>260</v>
      </c>
      <c r="BF250" s="21" t="s">
        <v>228</v>
      </c>
      <c r="BG250" s="26">
        <v>42991</v>
      </c>
      <c r="BH250" s="26" t="s">
        <v>55</v>
      </c>
      <c r="BI250" s="26" t="s">
        <v>55</v>
      </c>
      <c r="BJ250" s="26" t="s">
        <v>55</v>
      </c>
      <c r="BK250" s="26">
        <v>42991</v>
      </c>
      <c r="BL250" s="26">
        <v>43021</v>
      </c>
      <c r="BM250" s="26" t="s">
        <v>55</v>
      </c>
      <c r="BN250" s="26" t="s">
        <v>55</v>
      </c>
      <c r="BO250" s="26" t="s">
        <v>55</v>
      </c>
      <c r="BP250" s="26">
        <v>43021</v>
      </c>
      <c r="BQ250" s="27">
        <v>42814</v>
      </c>
      <c r="BR250" s="28">
        <f t="shared" si="3"/>
        <v>6.9</v>
      </c>
      <c r="BS250" s="21" t="s">
        <v>1582</v>
      </c>
      <c r="BT250" s="21" t="str">
        <f>INDEX(Countries[Country Name],MATCH(FR_tracker_table[[#This Row],[Country ID]],Countries[Country ID],0))</f>
        <v>Uganda</v>
      </c>
      <c r="BU250" s="21" t="str">
        <f>INDEX(Countries[Global Fund Region],MATCH(FR_tracker_table[[#This Row],[Country ID]],Countries[Country ID],0))</f>
        <v>HI Afr 2</v>
      </c>
      <c r="BV250" s="21" t="str">
        <f>INDEX(Countries[Portfolio Categorisation],MATCH(FR_tracker_table[[#This Row],[Country ID]],Countries[Country ID],0))</f>
        <v>High Impact</v>
      </c>
      <c r="BW250"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51" spans="1:75" x14ac:dyDescent="0.25">
      <c r="A251" s="21" t="s">
        <v>1321</v>
      </c>
      <c r="B251" s="21" t="s">
        <v>1322</v>
      </c>
      <c r="C251" s="21" t="s">
        <v>1323</v>
      </c>
      <c r="D251" s="21" t="s">
        <v>55</v>
      </c>
      <c r="E251" s="21" t="s">
        <v>55</v>
      </c>
      <c r="F251" s="21" t="s">
        <v>1324</v>
      </c>
      <c r="G251" s="21" t="s">
        <v>407</v>
      </c>
      <c r="H251" s="21" t="s">
        <v>75</v>
      </c>
      <c r="I251" s="21" t="s">
        <v>83</v>
      </c>
      <c r="J251" s="21" t="s">
        <v>385</v>
      </c>
      <c r="K251" s="21" t="s">
        <v>58</v>
      </c>
      <c r="L251" s="21" t="s">
        <v>399</v>
      </c>
      <c r="M251" s="21" t="s">
        <v>428</v>
      </c>
      <c r="N251" s="21" t="s">
        <v>388</v>
      </c>
      <c r="O251" s="21" t="s">
        <v>69</v>
      </c>
      <c r="P251" s="27">
        <v>42878</v>
      </c>
      <c r="Q251" s="21">
        <v>46170523.97680755</v>
      </c>
      <c r="R251" s="21">
        <v>42532267.0591463</v>
      </c>
      <c r="S251" s="21">
        <v>30779739.820316669</v>
      </c>
      <c r="T251" s="21">
        <v>119482530.85627052</v>
      </c>
      <c r="U251" s="21">
        <v>0</v>
      </c>
      <c r="V251" s="21" t="s">
        <v>1325</v>
      </c>
      <c r="W251" s="21" t="s">
        <v>1326</v>
      </c>
      <c r="X251" s="21" t="s">
        <v>1327</v>
      </c>
      <c r="Y251" s="21" t="s">
        <v>55</v>
      </c>
      <c r="Z251" s="21" t="s">
        <v>55</v>
      </c>
      <c r="AA251" s="21" t="s">
        <v>401</v>
      </c>
      <c r="AB251" s="21" t="s">
        <v>391</v>
      </c>
      <c r="AC251" s="21" t="s">
        <v>391</v>
      </c>
      <c r="AD251" s="21" t="s">
        <v>391</v>
      </c>
      <c r="AE251" s="21" t="s">
        <v>395</v>
      </c>
      <c r="AF251" s="21" t="s">
        <v>391</v>
      </c>
      <c r="AG251" s="21" t="s">
        <v>391</v>
      </c>
      <c r="AH251" s="21" t="s">
        <v>60</v>
      </c>
      <c r="AI251" s="21">
        <v>119482531</v>
      </c>
      <c r="AJ251" s="21">
        <v>0</v>
      </c>
      <c r="AK251" s="21">
        <v>13694583</v>
      </c>
      <c r="AL251" s="21">
        <v>119482531</v>
      </c>
      <c r="AM251" s="21">
        <v>119482531</v>
      </c>
      <c r="AN251" s="21" t="s">
        <v>1328</v>
      </c>
      <c r="AO251" s="21" t="s">
        <v>62</v>
      </c>
      <c r="AP251" s="21" t="s">
        <v>55</v>
      </c>
      <c r="AQ251" s="21" t="s">
        <v>189</v>
      </c>
      <c r="AR251" s="21" t="s">
        <v>64</v>
      </c>
      <c r="AS251" s="21" t="s">
        <v>65</v>
      </c>
      <c r="AT251" s="21">
        <v>1.1222085063404781</v>
      </c>
      <c r="AU251" s="21">
        <v>119482531</v>
      </c>
      <c r="AV251" s="21">
        <v>119482531</v>
      </c>
      <c r="AW251" s="21">
        <v>46170523.97680755</v>
      </c>
      <c r="AX251" s="21">
        <v>42532267.0591463</v>
      </c>
      <c r="AY251" s="21">
        <v>30779739.820316669</v>
      </c>
      <c r="AZ251" s="21">
        <v>119482530.85627052</v>
      </c>
      <c r="BA251" s="21">
        <v>0</v>
      </c>
      <c r="BB251" s="21">
        <v>119482531</v>
      </c>
      <c r="BC251" s="21">
        <v>0</v>
      </c>
      <c r="BD251" s="21">
        <v>13694583</v>
      </c>
      <c r="BE251" s="21" t="s">
        <v>212</v>
      </c>
      <c r="BF251" s="21" t="s">
        <v>228</v>
      </c>
      <c r="BG251" s="26">
        <v>43039</v>
      </c>
      <c r="BH251" s="26" t="s">
        <v>55</v>
      </c>
      <c r="BI251" s="26" t="s">
        <v>55</v>
      </c>
      <c r="BJ251" s="26" t="s">
        <v>55</v>
      </c>
      <c r="BK251" s="26">
        <v>43039</v>
      </c>
      <c r="BL251" s="26">
        <v>43070</v>
      </c>
      <c r="BM251" s="26" t="s">
        <v>55</v>
      </c>
      <c r="BN251" s="26" t="s">
        <v>55</v>
      </c>
      <c r="BO251" s="26" t="s">
        <v>55</v>
      </c>
      <c r="BP251" s="26">
        <v>43070</v>
      </c>
      <c r="BQ251" s="27">
        <v>42878</v>
      </c>
      <c r="BR251" s="28">
        <f t="shared" si="3"/>
        <v>6.4</v>
      </c>
      <c r="BS251" s="21" t="s">
        <v>1583</v>
      </c>
      <c r="BT251" s="21" t="str">
        <f>INDEX(Countries[Country Name],MATCH(FR_tracker_table[[#This Row],[Country ID]],Countries[Country ID],0))</f>
        <v>Ukraine</v>
      </c>
      <c r="BU251" s="21" t="str">
        <f>INDEX(Countries[Global Fund Region],MATCH(FR_tracker_table[[#This Row],[Country ID]],Countries[Country ID],0))</f>
        <v>EECA</v>
      </c>
      <c r="BV251" s="21" t="str">
        <f>INDEX(Countries[Portfolio Categorisation],MATCH(FR_tracker_table[[#This Row],[Country ID]],Countries[Country ID],0))</f>
        <v>High Impact</v>
      </c>
      <c r="BW251"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52" spans="1:75" x14ac:dyDescent="0.25">
      <c r="A252" s="21" t="s">
        <v>1329</v>
      </c>
      <c r="B252" s="21" t="s">
        <v>1330</v>
      </c>
      <c r="C252" s="21" t="s">
        <v>55</v>
      </c>
      <c r="D252" s="21" t="s">
        <v>55</v>
      </c>
      <c r="E252" s="21" t="s">
        <v>55</v>
      </c>
      <c r="F252" s="21" t="s">
        <v>1331</v>
      </c>
      <c r="G252" s="21" t="s">
        <v>56</v>
      </c>
      <c r="H252" s="21" t="s">
        <v>56</v>
      </c>
      <c r="I252" s="21" t="s">
        <v>57</v>
      </c>
      <c r="J252" s="21" t="s">
        <v>385</v>
      </c>
      <c r="K252" s="21" t="s">
        <v>58</v>
      </c>
      <c r="L252" s="21" t="s">
        <v>399</v>
      </c>
      <c r="M252" s="21" t="s">
        <v>428</v>
      </c>
      <c r="N252" s="21" t="s">
        <v>388</v>
      </c>
      <c r="O252" s="21" t="s">
        <v>59</v>
      </c>
      <c r="P252" s="27">
        <v>42814</v>
      </c>
      <c r="Q252" s="21">
        <v>0</v>
      </c>
      <c r="R252" s="21">
        <v>0</v>
      </c>
      <c r="S252" s="21">
        <v>0</v>
      </c>
      <c r="T252" s="21">
        <v>16567946</v>
      </c>
      <c r="U252" s="21">
        <v>0</v>
      </c>
      <c r="V252" s="21" t="s">
        <v>1332</v>
      </c>
      <c r="W252" s="21" t="s">
        <v>55</v>
      </c>
      <c r="X252" s="21" t="s">
        <v>55</v>
      </c>
      <c r="Y252" s="21" t="s">
        <v>55</v>
      </c>
      <c r="Z252" s="21" t="s">
        <v>55</v>
      </c>
      <c r="AA252" s="21" t="s">
        <v>390</v>
      </c>
      <c r="AB252" s="21" t="s">
        <v>55</v>
      </c>
      <c r="AC252" s="21" t="s">
        <v>55</v>
      </c>
      <c r="AD252" s="21" t="s">
        <v>391</v>
      </c>
      <c r="AE252" s="21" t="s">
        <v>437</v>
      </c>
      <c r="AF252" s="21" t="s">
        <v>391</v>
      </c>
      <c r="AG252" s="21" t="s">
        <v>391</v>
      </c>
      <c r="AH252" s="21" t="s">
        <v>60</v>
      </c>
      <c r="AI252" s="21">
        <v>16567946</v>
      </c>
      <c r="AJ252" s="21">
        <v>0</v>
      </c>
      <c r="AK252" s="21">
        <v>3852558</v>
      </c>
      <c r="AL252" s="21">
        <v>13928377</v>
      </c>
      <c r="AM252" s="21">
        <v>16567946</v>
      </c>
      <c r="AN252" s="21" t="s">
        <v>1330</v>
      </c>
      <c r="AO252" s="21" t="s">
        <v>62</v>
      </c>
      <c r="AP252" s="21" t="s">
        <v>55</v>
      </c>
      <c r="AQ252" s="21" t="s">
        <v>190</v>
      </c>
      <c r="AR252" s="21" t="s">
        <v>64</v>
      </c>
      <c r="AS252" s="21" t="s">
        <v>65</v>
      </c>
      <c r="AT252" s="21">
        <v>1.1222085063404781</v>
      </c>
      <c r="AU252" s="21">
        <v>13928377</v>
      </c>
      <c r="AV252" s="21">
        <v>16567946</v>
      </c>
      <c r="AW252" s="21">
        <v>0</v>
      </c>
      <c r="AX252" s="21">
        <v>0</v>
      </c>
      <c r="AY252" s="21">
        <v>0</v>
      </c>
      <c r="AZ252" s="21">
        <v>16567946</v>
      </c>
      <c r="BA252" s="21">
        <v>0</v>
      </c>
      <c r="BB252" s="21">
        <v>16567946</v>
      </c>
      <c r="BC252" s="21">
        <v>0</v>
      </c>
      <c r="BD252" s="21">
        <v>3852558</v>
      </c>
      <c r="BE252" s="21" t="s">
        <v>212</v>
      </c>
      <c r="BF252" s="21" t="s">
        <v>213</v>
      </c>
      <c r="BG252" s="26">
        <v>43208</v>
      </c>
      <c r="BH252" s="26" t="s">
        <v>55</v>
      </c>
      <c r="BI252" s="26" t="s">
        <v>55</v>
      </c>
      <c r="BJ252" s="26" t="s">
        <v>55</v>
      </c>
      <c r="BK252" s="26">
        <v>43208</v>
      </c>
      <c r="BL252" s="26">
        <v>43248</v>
      </c>
      <c r="BM252" s="26" t="s">
        <v>55</v>
      </c>
      <c r="BN252" s="26" t="s">
        <v>55</v>
      </c>
      <c r="BO252" s="26" t="s">
        <v>55</v>
      </c>
      <c r="BP252" s="26">
        <v>43248</v>
      </c>
      <c r="BQ252" s="27">
        <v>42814</v>
      </c>
      <c r="BR252" s="28">
        <f t="shared" si="3"/>
        <v>14.466666666666667</v>
      </c>
      <c r="BS252" s="21" t="s">
        <v>1582</v>
      </c>
      <c r="BT252" s="21" t="str">
        <f>INDEX(Countries[Country Name],MATCH(FR_tracker_table[[#This Row],[Country ID]],Countries[Country ID],0))</f>
        <v>Uzbekistan</v>
      </c>
      <c r="BU252" s="21" t="str">
        <f>INDEX(Countries[Global Fund Region],MATCH(FR_tracker_table[[#This Row],[Country ID]],Countries[Country ID],0))</f>
        <v>EECA</v>
      </c>
      <c r="BV252" s="21" t="str">
        <f>INDEX(Countries[Portfolio Categorisation],MATCH(FR_tracker_table[[#This Row],[Country ID]],Countries[Country ID],0))</f>
        <v>Focused</v>
      </c>
      <c r="BW252"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53" spans="1:75" x14ac:dyDescent="0.25">
      <c r="A253" s="21" t="s">
        <v>1333</v>
      </c>
      <c r="B253" s="21" t="s">
        <v>1334</v>
      </c>
      <c r="C253" s="21" t="s">
        <v>55</v>
      </c>
      <c r="D253" s="21" t="s">
        <v>55</v>
      </c>
      <c r="E253" s="21" t="s">
        <v>55</v>
      </c>
      <c r="F253" s="21" t="s">
        <v>1335</v>
      </c>
      <c r="G253" s="21" t="s">
        <v>67</v>
      </c>
      <c r="H253" s="21" t="s">
        <v>67</v>
      </c>
      <c r="I253" s="21" t="s">
        <v>57</v>
      </c>
      <c r="J253" s="21" t="s">
        <v>385</v>
      </c>
      <c r="K253" s="21" t="s">
        <v>58</v>
      </c>
      <c r="L253" s="21" t="s">
        <v>399</v>
      </c>
      <c r="M253" s="21" t="s">
        <v>428</v>
      </c>
      <c r="N253" s="21" t="s">
        <v>388</v>
      </c>
      <c r="O253" s="21" t="s">
        <v>59</v>
      </c>
      <c r="P253" s="27">
        <v>42814</v>
      </c>
      <c r="Q253" s="21">
        <v>0</v>
      </c>
      <c r="R253" s="21">
        <v>0</v>
      </c>
      <c r="S253" s="21">
        <v>0</v>
      </c>
      <c r="T253" s="21">
        <v>19000831</v>
      </c>
      <c r="U253" s="21">
        <v>0</v>
      </c>
      <c r="V253" s="21" t="s">
        <v>1336</v>
      </c>
      <c r="W253" s="21" t="s">
        <v>55</v>
      </c>
      <c r="X253" s="21" t="s">
        <v>55</v>
      </c>
      <c r="Y253" s="21" t="s">
        <v>55</v>
      </c>
      <c r="Z253" s="21" t="s">
        <v>55</v>
      </c>
      <c r="AA253" s="21" t="s">
        <v>390</v>
      </c>
      <c r="AB253" s="21" t="s">
        <v>55</v>
      </c>
      <c r="AC253" s="21" t="s">
        <v>55</v>
      </c>
      <c r="AD253" s="21" t="s">
        <v>391</v>
      </c>
      <c r="AE253" s="21" t="s">
        <v>395</v>
      </c>
      <c r="AF253" s="21" t="s">
        <v>391</v>
      </c>
      <c r="AG253" s="21" t="s">
        <v>391</v>
      </c>
      <c r="AH253" s="21" t="s">
        <v>60</v>
      </c>
      <c r="AI253" s="21">
        <v>19000831</v>
      </c>
      <c r="AJ253" s="21">
        <v>0</v>
      </c>
      <c r="AK253" s="21">
        <v>0</v>
      </c>
      <c r="AL253" s="21">
        <v>21640400</v>
      </c>
      <c r="AM253" s="21">
        <v>19000831</v>
      </c>
      <c r="AN253" s="21" t="s">
        <v>1334</v>
      </c>
      <c r="AO253" s="21" t="s">
        <v>62</v>
      </c>
      <c r="AP253" s="21" t="s">
        <v>55</v>
      </c>
      <c r="AQ253" s="21" t="s">
        <v>190</v>
      </c>
      <c r="AR253" s="21" t="s">
        <v>64</v>
      </c>
      <c r="AS253" s="21" t="s">
        <v>65</v>
      </c>
      <c r="AT253" s="21">
        <v>1.1222085063404781</v>
      </c>
      <c r="AU253" s="21">
        <v>21640400</v>
      </c>
      <c r="AV253" s="21">
        <v>19000831</v>
      </c>
      <c r="AW253" s="21">
        <v>0</v>
      </c>
      <c r="AX253" s="21">
        <v>0</v>
      </c>
      <c r="AY253" s="21">
        <v>0</v>
      </c>
      <c r="AZ253" s="21">
        <v>19000831</v>
      </c>
      <c r="BA253" s="21">
        <v>0</v>
      </c>
      <c r="BB253" s="21">
        <v>19000831</v>
      </c>
      <c r="BC253" s="21">
        <v>0</v>
      </c>
      <c r="BD253" s="21">
        <v>0</v>
      </c>
      <c r="BE253" s="21" t="s">
        <v>212</v>
      </c>
      <c r="BF253" s="21" t="s">
        <v>213</v>
      </c>
      <c r="BG253" s="26">
        <v>43208</v>
      </c>
      <c r="BH253" s="26" t="s">
        <v>55</v>
      </c>
      <c r="BI253" s="26" t="s">
        <v>55</v>
      </c>
      <c r="BJ253" s="26" t="s">
        <v>55</v>
      </c>
      <c r="BK253" s="26">
        <v>43208</v>
      </c>
      <c r="BL253" s="26">
        <v>43248</v>
      </c>
      <c r="BM253" s="26" t="s">
        <v>55</v>
      </c>
      <c r="BN253" s="26" t="s">
        <v>55</v>
      </c>
      <c r="BO253" s="26" t="s">
        <v>55</v>
      </c>
      <c r="BP253" s="26">
        <v>43248</v>
      </c>
      <c r="BQ253" s="27">
        <v>42814</v>
      </c>
      <c r="BR253" s="28">
        <f t="shared" si="3"/>
        <v>14.466666666666667</v>
      </c>
      <c r="BS253" s="21" t="s">
        <v>1582</v>
      </c>
      <c r="BT253" s="21" t="str">
        <f>INDEX(Countries[Country Name],MATCH(FR_tracker_table[[#This Row],[Country ID]],Countries[Country ID],0))</f>
        <v>Uzbekistan</v>
      </c>
      <c r="BU253" s="21" t="str">
        <f>INDEX(Countries[Global Fund Region],MATCH(FR_tracker_table[[#This Row],[Country ID]],Countries[Country ID],0))</f>
        <v>EECA</v>
      </c>
      <c r="BV253" s="21" t="str">
        <f>INDEX(Countries[Portfolio Categorisation],MATCH(FR_tracker_table[[#This Row],[Country ID]],Countries[Country ID],0))</f>
        <v>Focused</v>
      </c>
      <c r="BW253"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54" spans="1:75" x14ac:dyDescent="0.25">
      <c r="A254" s="21" t="s">
        <v>1337</v>
      </c>
      <c r="B254" s="21" t="s">
        <v>1338</v>
      </c>
      <c r="C254" s="21" t="s">
        <v>55</v>
      </c>
      <c r="D254" s="21" t="s">
        <v>55</v>
      </c>
      <c r="E254" s="21" t="s">
        <v>55</v>
      </c>
      <c r="F254" s="21" t="s">
        <v>1339</v>
      </c>
      <c r="G254" s="21" t="s">
        <v>56</v>
      </c>
      <c r="H254" s="21" t="s">
        <v>56</v>
      </c>
      <c r="I254" s="21" t="s">
        <v>83</v>
      </c>
      <c r="J254" s="21" t="s">
        <v>385</v>
      </c>
      <c r="K254" s="21" t="s">
        <v>58</v>
      </c>
      <c r="L254" s="21" t="s">
        <v>498</v>
      </c>
      <c r="M254" s="21" t="s">
        <v>857</v>
      </c>
      <c r="N254" s="21" t="s">
        <v>388</v>
      </c>
      <c r="O254" s="21" t="s">
        <v>69</v>
      </c>
      <c r="P254" s="27">
        <v>42878</v>
      </c>
      <c r="Q254" s="21">
        <v>21904623</v>
      </c>
      <c r="R254" s="21">
        <v>19790124</v>
      </c>
      <c r="S254" s="21">
        <v>14943258</v>
      </c>
      <c r="T254" s="21">
        <v>56638005</v>
      </c>
      <c r="U254" s="21">
        <v>0</v>
      </c>
      <c r="V254" s="21" t="s">
        <v>1340</v>
      </c>
      <c r="W254" s="21" t="s">
        <v>1341</v>
      </c>
      <c r="X254" s="21" t="s">
        <v>55</v>
      </c>
      <c r="Y254" s="21" t="s">
        <v>55</v>
      </c>
      <c r="Z254" s="21" t="s">
        <v>55</v>
      </c>
      <c r="AA254" s="21" t="s">
        <v>422</v>
      </c>
      <c r="AB254" s="21" t="s">
        <v>391</v>
      </c>
      <c r="AC254" s="21" t="s">
        <v>391</v>
      </c>
      <c r="AD254" s="21" t="s">
        <v>391</v>
      </c>
      <c r="AE254" s="21" t="s">
        <v>437</v>
      </c>
      <c r="AF254" s="21" t="s">
        <v>391</v>
      </c>
      <c r="AG254" s="21" t="s">
        <v>391</v>
      </c>
      <c r="AH254" s="21" t="s">
        <v>60</v>
      </c>
      <c r="AI254" s="21">
        <v>56638005</v>
      </c>
      <c r="AJ254" s="21">
        <v>0</v>
      </c>
      <c r="AK254" s="21">
        <v>8400222</v>
      </c>
      <c r="AL254" s="21">
        <v>56638006</v>
      </c>
      <c r="AM254" s="21">
        <v>56638006</v>
      </c>
      <c r="AN254" s="21" t="s">
        <v>1338</v>
      </c>
      <c r="AO254" s="21" t="s">
        <v>62</v>
      </c>
      <c r="AP254" s="21" t="s">
        <v>55</v>
      </c>
      <c r="AQ254" s="21" t="s">
        <v>191</v>
      </c>
      <c r="AR254" s="21" t="s">
        <v>64</v>
      </c>
      <c r="AS254" s="21" t="s">
        <v>65</v>
      </c>
      <c r="AT254" s="21">
        <v>1.1222085063404781</v>
      </c>
      <c r="AU254" s="21">
        <v>56638006</v>
      </c>
      <c r="AV254" s="21">
        <v>56638006</v>
      </c>
      <c r="AW254" s="21">
        <v>21904623</v>
      </c>
      <c r="AX254" s="21">
        <v>19790124</v>
      </c>
      <c r="AY254" s="21">
        <v>14943258</v>
      </c>
      <c r="AZ254" s="21">
        <v>56638005</v>
      </c>
      <c r="BA254" s="21">
        <v>0</v>
      </c>
      <c r="BB254" s="21">
        <v>56638005</v>
      </c>
      <c r="BC254" s="21">
        <v>0</v>
      </c>
      <c r="BD254" s="21">
        <v>8400222</v>
      </c>
      <c r="BE254" s="21" t="s">
        <v>227</v>
      </c>
      <c r="BF254" s="21" t="s">
        <v>228</v>
      </c>
      <c r="BG254" s="26">
        <v>43025</v>
      </c>
      <c r="BH254" s="26" t="s">
        <v>55</v>
      </c>
      <c r="BI254" s="26" t="s">
        <v>55</v>
      </c>
      <c r="BJ254" s="26" t="s">
        <v>55</v>
      </c>
      <c r="BK254" s="26">
        <v>43025</v>
      </c>
      <c r="BL254" s="26">
        <v>43056</v>
      </c>
      <c r="BM254" s="26" t="s">
        <v>55</v>
      </c>
      <c r="BN254" s="26" t="s">
        <v>55</v>
      </c>
      <c r="BO254" s="26" t="s">
        <v>55</v>
      </c>
      <c r="BP254" s="26">
        <v>43056</v>
      </c>
      <c r="BQ254" s="27">
        <v>42878</v>
      </c>
      <c r="BR254" s="28">
        <f t="shared" si="3"/>
        <v>5.9333333333333336</v>
      </c>
      <c r="BS254" s="21" t="s">
        <v>1583</v>
      </c>
      <c r="BT254" s="21" t="str">
        <f>INDEX(Countries[Country Name],MATCH(FR_tracker_table[[#This Row],[Country ID]],Countries[Country ID],0))</f>
        <v>Viet Nam</v>
      </c>
      <c r="BU254" s="21" t="str">
        <f>INDEX(Countries[Global Fund Region],MATCH(FR_tracker_table[[#This Row],[Country ID]],Countries[Country ID],0))</f>
        <v>HI Asia</v>
      </c>
      <c r="BV254" s="21" t="str">
        <f>INDEX(Countries[Portfolio Categorisation],MATCH(FR_tracker_table[[#This Row],[Country ID]],Countries[Country ID],0))</f>
        <v>High Impact</v>
      </c>
      <c r="BW254"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HIV/AIDS</v>
      </c>
    </row>
    <row r="255" spans="1:75" x14ac:dyDescent="0.25">
      <c r="A255" s="21" t="s">
        <v>1342</v>
      </c>
      <c r="B255" s="21" t="s">
        <v>1343</v>
      </c>
      <c r="C255" s="21" t="s">
        <v>55</v>
      </c>
      <c r="D255" s="21" t="s">
        <v>55</v>
      </c>
      <c r="E255" s="21" t="s">
        <v>55</v>
      </c>
      <c r="F255" s="21" t="s">
        <v>1344</v>
      </c>
      <c r="G255" s="21" t="s">
        <v>67</v>
      </c>
      <c r="H255" s="21" t="s">
        <v>67</v>
      </c>
      <c r="I255" s="21" t="s">
        <v>83</v>
      </c>
      <c r="J255" s="21" t="s">
        <v>385</v>
      </c>
      <c r="K255" s="21" t="s">
        <v>58</v>
      </c>
      <c r="L255" s="21" t="s">
        <v>498</v>
      </c>
      <c r="M255" s="21" t="s">
        <v>857</v>
      </c>
      <c r="N255" s="21" t="s">
        <v>388</v>
      </c>
      <c r="O255" s="21" t="s">
        <v>69</v>
      </c>
      <c r="P255" s="27">
        <v>42878</v>
      </c>
      <c r="Q255" s="21">
        <v>15025172</v>
      </c>
      <c r="R255" s="21">
        <v>16489592</v>
      </c>
      <c r="S255" s="21">
        <v>15766329</v>
      </c>
      <c r="T255" s="21">
        <v>47281094</v>
      </c>
      <c r="U255" s="21">
        <v>0</v>
      </c>
      <c r="V255" s="21" t="s">
        <v>1345</v>
      </c>
      <c r="W255" s="21" t="s">
        <v>55</v>
      </c>
      <c r="X255" s="21" t="s">
        <v>55</v>
      </c>
      <c r="Y255" s="21" t="s">
        <v>55</v>
      </c>
      <c r="Z255" s="21" t="s">
        <v>55</v>
      </c>
      <c r="AA255" s="21" t="s">
        <v>422</v>
      </c>
      <c r="AB255" s="21" t="s">
        <v>391</v>
      </c>
      <c r="AC255" s="21" t="s">
        <v>391</v>
      </c>
      <c r="AD255" s="21" t="s">
        <v>391</v>
      </c>
      <c r="AE255" s="21" t="s">
        <v>437</v>
      </c>
      <c r="AF255" s="21" t="s">
        <v>391</v>
      </c>
      <c r="AG255" s="21" t="s">
        <v>391</v>
      </c>
      <c r="AH255" s="21" t="s">
        <v>60</v>
      </c>
      <c r="AI255" s="21">
        <v>47281094</v>
      </c>
      <c r="AJ255" s="21">
        <v>0</v>
      </c>
      <c r="AK255" s="21">
        <v>2813286</v>
      </c>
      <c r="AL255" s="21">
        <v>47281094</v>
      </c>
      <c r="AM255" s="21">
        <v>47281094</v>
      </c>
      <c r="AN255" s="21" t="s">
        <v>1343</v>
      </c>
      <c r="AO255" s="21" t="s">
        <v>62</v>
      </c>
      <c r="AP255" s="21" t="s">
        <v>55</v>
      </c>
      <c r="AQ255" s="21" t="s">
        <v>191</v>
      </c>
      <c r="AR255" s="21" t="s">
        <v>64</v>
      </c>
      <c r="AS255" s="21" t="s">
        <v>65</v>
      </c>
      <c r="AT255" s="21">
        <v>1.1222085063404781</v>
      </c>
      <c r="AU255" s="21">
        <v>47281094</v>
      </c>
      <c r="AV255" s="21">
        <v>47281094</v>
      </c>
      <c r="AW255" s="21">
        <v>15025172</v>
      </c>
      <c r="AX255" s="21">
        <v>16489592</v>
      </c>
      <c r="AY255" s="21">
        <v>15766329</v>
      </c>
      <c r="AZ255" s="21">
        <v>47281094</v>
      </c>
      <c r="BA255" s="21">
        <v>0</v>
      </c>
      <c r="BB255" s="21">
        <v>47281094</v>
      </c>
      <c r="BC255" s="21">
        <v>0</v>
      </c>
      <c r="BD255" s="21">
        <v>2813286</v>
      </c>
      <c r="BE255" s="21" t="s">
        <v>227</v>
      </c>
      <c r="BF255" s="21" t="s">
        <v>228</v>
      </c>
      <c r="BG255" s="26">
        <v>43025</v>
      </c>
      <c r="BH255" s="26" t="s">
        <v>55</v>
      </c>
      <c r="BI255" s="26" t="s">
        <v>55</v>
      </c>
      <c r="BJ255" s="26" t="s">
        <v>55</v>
      </c>
      <c r="BK255" s="26">
        <v>43025</v>
      </c>
      <c r="BL255" s="26">
        <v>43056</v>
      </c>
      <c r="BM255" s="26" t="s">
        <v>55</v>
      </c>
      <c r="BN255" s="26" t="s">
        <v>55</v>
      </c>
      <c r="BO255" s="26" t="s">
        <v>55</v>
      </c>
      <c r="BP255" s="26">
        <v>43056</v>
      </c>
      <c r="BQ255" s="27">
        <v>42878</v>
      </c>
      <c r="BR255" s="28">
        <f t="shared" si="3"/>
        <v>5.9333333333333336</v>
      </c>
      <c r="BS255" s="21" t="s">
        <v>1583</v>
      </c>
      <c r="BT255" s="21" t="str">
        <f>INDEX(Countries[Country Name],MATCH(FR_tracker_table[[#This Row],[Country ID]],Countries[Country ID],0))</f>
        <v>Viet Nam</v>
      </c>
      <c r="BU255" s="21" t="str">
        <f>INDEX(Countries[Global Fund Region],MATCH(FR_tracker_table[[#This Row],[Country ID]],Countries[Country ID],0))</f>
        <v>HI Asia</v>
      </c>
      <c r="BV255" s="21" t="str">
        <f>INDEX(Countries[Portfolio Categorisation],MATCH(FR_tracker_table[[#This Row],[Country ID]],Countries[Country ID],0))</f>
        <v>High Impact</v>
      </c>
      <c r="BW255"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56" spans="1:75" x14ac:dyDescent="0.25">
      <c r="A256" s="21" t="s">
        <v>1346</v>
      </c>
      <c r="B256" s="21" t="s">
        <v>1347</v>
      </c>
      <c r="C256" s="21" t="s">
        <v>55</v>
      </c>
      <c r="D256" s="21" t="s">
        <v>55</v>
      </c>
      <c r="E256" s="21" t="s">
        <v>55</v>
      </c>
      <c r="F256" s="21" t="s">
        <v>1348</v>
      </c>
      <c r="G256" s="21" t="s">
        <v>67</v>
      </c>
      <c r="H256" s="21" t="s">
        <v>67</v>
      </c>
      <c r="I256" s="21" t="s">
        <v>83</v>
      </c>
      <c r="J256" s="21" t="s">
        <v>385</v>
      </c>
      <c r="K256" s="21" t="s">
        <v>58</v>
      </c>
      <c r="L256" s="21" t="s">
        <v>498</v>
      </c>
      <c r="M256" s="21" t="s">
        <v>566</v>
      </c>
      <c r="N256" s="21" t="s">
        <v>388</v>
      </c>
      <c r="O256" s="21" t="s">
        <v>77</v>
      </c>
      <c r="P256" s="27">
        <v>42975</v>
      </c>
      <c r="Q256" s="21">
        <v>0</v>
      </c>
      <c r="R256" s="21">
        <v>0</v>
      </c>
      <c r="S256" s="21">
        <v>0</v>
      </c>
      <c r="T256" s="21">
        <v>0</v>
      </c>
      <c r="U256" s="21">
        <v>22500000</v>
      </c>
      <c r="V256" s="21" t="s">
        <v>1349</v>
      </c>
      <c r="W256" s="21" t="s">
        <v>55</v>
      </c>
      <c r="X256" s="21" t="s">
        <v>55</v>
      </c>
      <c r="Y256" s="21" t="s">
        <v>55</v>
      </c>
      <c r="Z256" s="21" t="s">
        <v>55</v>
      </c>
      <c r="AA256" s="21" t="s">
        <v>401</v>
      </c>
      <c r="AB256" s="21" t="s">
        <v>55</v>
      </c>
      <c r="AC256" s="21" t="s">
        <v>55</v>
      </c>
      <c r="AD256" s="21" t="s">
        <v>55</v>
      </c>
      <c r="AE256" s="21" t="s">
        <v>401</v>
      </c>
      <c r="AF256" s="21" t="s">
        <v>391</v>
      </c>
      <c r="AG256" s="21" t="s">
        <v>391</v>
      </c>
      <c r="AH256" s="21" t="s">
        <v>60</v>
      </c>
      <c r="AI256" s="21">
        <v>0</v>
      </c>
      <c r="AJ256" s="21">
        <v>22500000</v>
      </c>
      <c r="AK256" s="21">
        <v>737999</v>
      </c>
      <c r="AL256" s="21">
        <v>0</v>
      </c>
      <c r="AM256" s="21">
        <v>0</v>
      </c>
      <c r="AN256" s="21" t="s">
        <v>1347</v>
      </c>
      <c r="AO256" s="21" t="s">
        <v>61</v>
      </c>
      <c r="AP256" s="21" t="s">
        <v>1537</v>
      </c>
      <c r="AQ256" s="21" t="s">
        <v>195</v>
      </c>
      <c r="AR256" s="21" t="s">
        <v>64</v>
      </c>
      <c r="AS256" s="21" t="s">
        <v>65</v>
      </c>
      <c r="AT256" s="21">
        <v>1.1222085063404781</v>
      </c>
      <c r="AU256" s="21">
        <v>0</v>
      </c>
      <c r="AV256" s="21">
        <v>0</v>
      </c>
      <c r="AW256" s="21">
        <v>0</v>
      </c>
      <c r="AX256" s="21">
        <v>0</v>
      </c>
      <c r="AY256" s="21">
        <v>0</v>
      </c>
      <c r="AZ256" s="21">
        <v>0</v>
      </c>
      <c r="BA256" s="21">
        <v>22500000</v>
      </c>
      <c r="BB256" s="21">
        <v>0</v>
      </c>
      <c r="BC256" s="21">
        <v>22500000</v>
      </c>
      <c r="BD256" s="21">
        <v>737999</v>
      </c>
      <c r="BE256" s="21" t="s">
        <v>260</v>
      </c>
      <c r="BF256" s="21" t="s">
        <v>208</v>
      </c>
      <c r="BG256" s="26">
        <v>43076</v>
      </c>
      <c r="BH256" s="26" t="s">
        <v>55</v>
      </c>
      <c r="BI256" s="26" t="s">
        <v>55</v>
      </c>
      <c r="BJ256" s="26" t="s">
        <v>55</v>
      </c>
      <c r="BK256" s="26">
        <v>43076</v>
      </c>
      <c r="BL256" s="26">
        <v>43112</v>
      </c>
      <c r="BM256" s="26" t="s">
        <v>55</v>
      </c>
      <c r="BN256" s="26" t="s">
        <v>55</v>
      </c>
      <c r="BO256" s="26" t="s">
        <v>55</v>
      </c>
      <c r="BP256" s="26">
        <v>43112</v>
      </c>
      <c r="BQ256" s="27">
        <v>42975</v>
      </c>
      <c r="BR256" s="28">
        <f t="shared" si="3"/>
        <v>4.5666666666666664</v>
      </c>
      <c r="BS256" s="21" t="s">
        <v>1584</v>
      </c>
      <c r="BT256" s="21" t="str">
        <f>INDEX(Countries[Country Name],MATCH(FR_tracker_table[[#This Row],[Country ID]],Countries[Country ID],0))</f>
        <v>Multicountry Southern Africa WHC</v>
      </c>
      <c r="BU256" s="21" t="str">
        <f>INDEX(Countries[Global Fund Region],MATCH(FR_tracker_table[[#This Row],[Country ID]],Countries[Country ID],0))</f>
        <v>HI Afr 2</v>
      </c>
      <c r="BV256" s="21" t="str">
        <f>INDEX(Countries[Portfolio Categorisation],MATCH(FR_tracker_table[[#This Row],[Country ID]],Countries[Country ID],0))</f>
        <v>Core</v>
      </c>
      <c r="BW256"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Tuberculosis</v>
      </c>
    </row>
    <row r="257" spans="1:75" x14ac:dyDescent="0.25">
      <c r="A257" s="21" t="s">
        <v>1350</v>
      </c>
      <c r="B257" s="21" t="s">
        <v>1351</v>
      </c>
      <c r="C257" s="21" t="s">
        <v>1352</v>
      </c>
      <c r="D257" s="21" t="s">
        <v>55</v>
      </c>
      <c r="E257" s="21" t="s">
        <v>55</v>
      </c>
      <c r="F257" s="21" t="s">
        <v>1353</v>
      </c>
      <c r="G257" s="21" t="s">
        <v>407</v>
      </c>
      <c r="H257" s="21" t="s">
        <v>75</v>
      </c>
      <c r="I257" s="21" t="s">
        <v>83</v>
      </c>
      <c r="J257" s="21" t="s">
        <v>385</v>
      </c>
      <c r="K257" s="21" t="s">
        <v>58</v>
      </c>
      <c r="L257" s="21" t="s">
        <v>498</v>
      </c>
      <c r="M257" s="21" t="s">
        <v>499</v>
      </c>
      <c r="N257" s="21" t="s">
        <v>388</v>
      </c>
      <c r="O257" s="21" t="s">
        <v>109</v>
      </c>
      <c r="P257" s="27">
        <v>43318</v>
      </c>
      <c r="Q257" s="21">
        <v>116510745.04267658</v>
      </c>
      <c r="R257" s="21">
        <v>118694723.74590303</v>
      </c>
      <c r="S257" s="21">
        <v>118115652.21215235</v>
      </c>
      <c r="T257" s="21">
        <v>353321121</v>
      </c>
      <c r="U257" s="21">
        <v>0</v>
      </c>
      <c r="V257" s="21" t="s">
        <v>1561</v>
      </c>
      <c r="W257" s="21" t="s">
        <v>1562</v>
      </c>
      <c r="X257" s="21" t="s">
        <v>1563</v>
      </c>
      <c r="Y257" s="21" t="s">
        <v>1564</v>
      </c>
      <c r="Z257" s="21" t="s">
        <v>1565</v>
      </c>
      <c r="AA257" s="21" t="s">
        <v>422</v>
      </c>
      <c r="AB257" s="21" t="s">
        <v>55</v>
      </c>
      <c r="AC257" s="21" t="s">
        <v>55</v>
      </c>
      <c r="AD257" s="21" t="s">
        <v>55</v>
      </c>
      <c r="AE257" s="21" t="s">
        <v>55</v>
      </c>
      <c r="AF257" s="21" t="s">
        <v>55</v>
      </c>
      <c r="AG257" s="21" t="s">
        <v>55</v>
      </c>
      <c r="AH257" s="21" t="s">
        <v>60</v>
      </c>
      <c r="AI257" s="21">
        <v>353321121</v>
      </c>
      <c r="AJ257" s="21">
        <v>0</v>
      </c>
      <c r="AK257" s="21">
        <v>0</v>
      </c>
      <c r="AL257" s="21">
        <v>353321121</v>
      </c>
      <c r="AM257" s="21">
        <v>353321121</v>
      </c>
      <c r="AN257" s="21" t="s">
        <v>1354</v>
      </c>
      <c r="AO257" s="21" t="s">
        <v>62</v>
      </c>
      <c r="AP257" s="21" t="s">
        <v>55</v>
      </c>
      <c r="AQ257" s="21" t="s">
        <v>176</v>
      </c>
      <c r="AR257" s="21" t="s">
        <v>64</v>
      </c>
      <c r="AS257" s="21" t="s">
        <v>65</v>
      </c>
      <c r="AT257" s="21">
        <v>1.1222085063404781</v>
      </c>
      <c r="AU257" s="21">
        <v>353321121</v>
      </c>
      <c r="AV257" s="21">
        <v>353321121</v>
      </c>
      <c r="AW257" s="21">
        <v>116510745.04267658</v>
      </c>
      <c r="AX257" s="21">
        <v>118694723.74590303</v>
      </c>
      <c r="AY257" s="21">
        <v>118115652.21215235</v>
      </c>
      <c r="AZ257" s="21">
        <v>353321121</v>
      </c>
      <c r="BA257" s="21">
        <v>0</v>
      </c>
      <c r="BB257" s="21">
        <v>353321121</v>
      </c>
      <c r="BC257" s="21">
        <v>0</v>
      </c>
      <c r="BD257" s="21">
        <v>0</v>
      </c>
      <c r="BE257" s="21" t="s">
        <v>260</v>
      </c>
      <c r="BF257" s="21" t="s">
        <v>228</v>
      </c>
      <c r="BG257" s="26">
        <v>43538</v>
      </c>
      <c r="BH257" s="26" t="s">
        <v>55</v>
      </c>
      <c r="BI257" s="26" t="s">
        <v>55</v>
      </c>
      <c r="BJ257" s="26" t="s">
        <v>55</v>
      </c>
      <c r="BK257" s="26">
        <v>43538</v>
      </c>
      <c r="BL257" s="26" t="s">
        <v>55</v>
      </c>
      <c r="BM257" s="26" t="s">
        <v>55</v>
      </c>
      <c r="BN257" s="26" t="s">
        <v>55</v>
      </c>
      <c r="BO257" s="26" t="s">
        <v>55</v>
      </c>
      <c r="BP257" s="26">
        <v>43574</v>
      </c>
      <c r="BQ257" s="27">
        <v>43318</v>
      </c>
      <c r="BR257" s="28">
        <f t="shared" si="3"/>
        <v>8.5333333333333332</v>
      </c>
      <c r="BS257" s="21" t="s">
        <v>1587</v>
      </c>
      <c r="BT257" s="21" t="str">
        <f>INDEX(Countries[Country Name],MATCH(FR_tracker_table[[#This Row],[Country ID]],Countries[Country ID],0))</f>
        <v>South Africa</v>
      </c>
      <c r="BU257" s="21" t="str">
        <f>INDEX(Countries[Global Fund Region],MATCH(FR_tracker_table[[#This Row],[Country ID]],Countries[Country ID],0))</f>
        <v>HI Afr 2</v>
      </c>
      <c r="BV257" s="21" t="str">
        <f>INDEX(Countries[Portfolio Categorisation],MATCH(FR_tracker_table[[#This Row],[Country ID]],Countries[Country ID],0))</f>
        <v>High Impact</v>
      </c>
      <c r="BW257"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58" spans="1:75" x14ac:dyDescent="0.25">
      <c r="A258" s="21" t="s">
        <v>1355</v>
      </c>
      <c r="B258" s="21" t="s">
        <v>1356</v>
      </c>
      <c r="C258" s="21" t="s">
        <v>1357</v>
      </c>
      <c r="D258" s="21" t="s">
        <v>55</v>
      </c>
      <c r="E258" s="21" t="s">
        <v>55</v>
      </c>
      <c r="F258" s="21" t="s">
        <v>1358</v>
      </c>
      <c r="G258" s="21" t="s">
        <v>407</v>
      </c>
      <c r="H258" s="21" t="s">
        <v>75</v>
      </c>
      <c r="I258" s="21" t="s">
        <v>57</v>
      </c>
      <c r="J258" s="21" t="s">
        <v>385</v>
      </c>
      <c r="K258" s="21" t="s">
        <v>58</v>
      </c>
      <c r="L258" s="21" t="s">
        <v>498</v>
      </c>
      <c r="M258" s="21" t="s">
        <v>566</v>
      </c>
      <c r="N258" s="21" t="s">
        <v>388</v>
      </c>
      <c r="O258" s="21" t="s">
        <v>59</v>
      </c>
      <c r="P258" s="27">
        <v>42814</v>
      </c>
      <c r="Q258" s="21">
        <v>0</v>
      </c>
      <c r="R258" s="21">
        <v>0</v>
      </c>
      <c r="S258" s="21">
        <v>0</v>
      </c>
      <c r="T258" s="21">
        <v>5859163</v>
      </c>
      <c r="U258" s="21">
        <v>0</v>
      </c>
      <c r="V258" s="21" t="s">
        <v>1359</v>
      </c>
      <c r="W258" s="21" t="s">
        <v>55</v>
      </c>
      <c r="X258" s="21" t="s">
        <v>55</v>
      </c>
      <c r="Y258" s="21" t="s">
        <v>55</v>
      </c>
      <c r="Z258" s="21" t="s">
        <v>55</v>
      </c>
      <c r="AA258" s="21" t="s">
        <v>390</v>
      </c>
      <c r="AB258" s="21" t="s">
        <v>55</v>
      </c>
      <c r="AC258" s="21" t="s">
        <v>55</v>
      </c>
      <c r="AD258" s="21" t="s">
        <v>391</v>
      </c>
      <c r="AE258" s="21" t="s">
        <v>395</v>
      </c>
      <c r="AF258" s="21" t="s">
        <v>391</v>
      </c>
      <c r="AG258" s="21" t="s">
        <v>391</v>
      </c>
      <c r="AH258" s="21" t="s">
        <v>60</v>
      </c>
      <c r="AI258" s="21">
        <v>5859163</v>
      </c>
      <c r="AJ258" s="21">
        <v>0</v>
      </c>
      <c r="AK258" s="21">
        <v>0</v>
      </c>
      <c r="AL258" s="21">
        <v>5859163</v>
      </c>
      <c r="AM258" s="21">
        <v>5859163</v>
      </c>
      <c r="AN258" s="21" t="s">
        <v>1360</v>
      </c>
      <c r="AO258" s="21" t="s">
        <v>62</v>
      </c>
      <c r="AP258" s="21" t="s">
        <v>55</v>
      </c>
      <c r="AQ258" s="21" t="s">
        <v>193</v>
      </c>
      <c r="AR258" s="21" t="s">
        <v>64</v>
      </c>
      <c r="AS258" s="21" t="s">
        <v>65</v>
      </c>
      <c r="AT258" s="21">
        <v>1.1222085063404781</v>
      </c>
      <c r="AU258" s="21">
        <v>5859163</v>
      </c>
      <c r="AV258" s="21">
        <v>5859163</v>
      </c>
      <c r="AW258" s="21">
        <v>0</v>
      </c>
      <c r="AX258" s="21">
        <v>0</v>
      </c>
      <c r="AY258" s="21">
        <v>0</v>
      </c>
      <c r="AZ258" s="21">
        <v>5859163</v>
      </c>
      <c r="BA258" s="21">
        <v>0</v>
      </c>
      <c r="BB258" s="21">
        <v>5859163</v>
      </c>
      <c r="BC258" s="21">
        <v>0</v>
      </c>
      <c r="BD258" s="21">
        <v>0</v>
      </c>
      <c r="BE258" s="21" t="s">
        <v>260</v>
      </c>
      <c r="BF258" s="21" t="s">
        <v>228</v>
      </c>
      <c r="BG258" s="26">
        <v>43025</v>
      </c>
      <c r="BH258" s="26" t="s">
        <v>55</v>
      </c>
      <c r="BI258" s="26" t="s">
        <v>55</v>
      </c>
      <c r="BJ258" s="26" t="s">
        <v>55</v>
      </c>
      <c r="BK258" s="26">
        <v>43025</v>
      </c>
      <c r="BL258" s="26">
        <v>43056</v>
      </c>
      <c r="BM258" s="26" t="s">
        <v>55</v>
      </c>
      <c r="BN258" s="26" t="s">
        <v>55</v>
      </c>
      <c r="BO258" s="26" t="s">
        <v>55</v>
      </c>
      <c r="BP258" s="26">
        <v>43056</v>
      </c>
      <c r="BQ258" s="27">
        <v>42814</v>
      </c>
      <c r="BR258" s="28">
        <f t="shared" si="3"/>
        <v>8.0666666666666664</v>
      </c>
      <c r="BS258" s="21" t="s">
        <v>1582</v>
      </c>
      <c r="BT258" s="21" t="str">
        <f>INDEX(Countries[Country Name],MATCH(FR_tracker_table[[#This Row],[Country ID]],Countries[Country ID],0))</f>
        <v>Zanzibar</v>
      </c>
      <c r="BU258" s="21" t="str">
        <f>INDEX(Countries[Global Fund Region],MATCH(FR_tracker_table[[#This Row],[Country ID]],Countries[Country ID],0))</f>
        <v>HI Afr 2</v>
      </c>
      <c r="BV258" s="21" t="str">
        <f>INDEX(Countries[Portfolio Categorisation],MATCH(FR_tracker_table[[#This Row],[Country ID]],Countries[Country ID],0))</f>
        <v>High Impact</v>
      </c>
      <c r="BW258"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59" spans="1:75" x14ac:dyDescent="0.25">
      <c r="A259" s="21" t="s">
        <v>1361</v>
      </c>
      <c r="B259" s="21" t="s">
        <v>1362</v>
      </c>
      <c r="C259" s="21" t="s">
        <v>55</v>
      </c>
      <c r="D259" s="21" t="s">
        <v>55</v>
      </c>
      <c r="E259" s="21" t="s">
        <v>55</v>
      </c>
      <c r="F259" s="21" t="s">
        <v>1363</v>
      </c>
      <c r="G259" s="21" t="s">
        <v>70</v>
      </c>
      <c r="H259" s="21" t="s">
        <v>70</v>
      </c>
      <c r="I259" s="21" t="s">
        <v>57</v>
      </c>
      <c r="J259" s="21" t="s">
        <v>385</v>
      </c>
      <c r="K259" s="21" t="s">
        <v>58</v>
      </c>
      <c r="L259" s="21" t="s">
        <v>498</v>
      </c>
      <c r="M259" s="21" t="s">
        <v>566</v>
      </c>
      <c r="N259" s="21" t="s">
        <v>388</v>
      </c>
      <c r="O259" s="21" t="s">
        <v>59</v>
      </c>
      <c r="P259" s="27">
        <v>42814</v>
      </c>
      <c r="Q259" s="21">
        <v>0</v>
      </c>
      <c r="R259" s="21">
        <v>0</v>
      </c>
      <c r="S259" s="21">
        <v>0</v>
      </c>
      <c r="T259" s="21">
        <v>5134807</v>
      </c>
      <c r="U259" s="21">
        <v>0</v>
      </c>
      <c r="V259" s="21" t="s">
        <v>1359</v>
      </c>
      <c r="W259" s="21" t="s">
        <v>55</v>
      </c>
      <c r="X259" s="21" t="s">
        <v>55</v>
      </c>
      <c r="Y259" s="21" t="s">
        <v>55</v>
      </c>
      <c r="Z259" s="21" t="s">
        <v>55</v>
      </c>
      <c r="AA259" s="21" t="s">
        <v>390</v>
      </c>
      <c r="AB259" s="21" t="s">
        <v>55</v>
      </c>
      <c r="AC259" s="21" t="s">
        <v>55</v>
      </c>
      <c r="AD259" s="21" t="s">
        <v>391</v>
      </c>
      <c r="AE259" s="21" t="s">
        <v>395</v>
      </c>
      <c r="AF259" s="21" t="s">
        <v>391</v>
      </c>
      <c r="AG259" s="21" t="s">
        <v>391</v>
      </c>
      <c r="AH259" s="21" t="s">
        <v>60</v>
      </c>
      <c r="AI259" s="21">
        <v>5134807</v>
      </c>
      <c r="AJ259" s="21">
        <v>0</v>
      </c>
      <c r="AK259" s="21">
        <v>0</v>
      </c>
      <c r="AL259" s="21">
        <v>5134807</v>
      </c>
      <c r="AM259" s="21">
        <v>5134807</v>
      </c>
      <c r="AN259" s="21" t="s">
        <v>1362</v>
      </c>
      <c r="AO259" s="21" t="s">
        <v>62</v>
      </c>
      <c r="AP259" s="21" t="s">
        <v>55</v>
      </c>
      <c r="AQ259" s="21" t="s">
        <v>193</v>
      </c>
      <c r="AR259" s="21" t="s">
        <v>64</v>
      </c>
      <c r="AS259" s="21" t="s">
        <v>65</v>
      </c>
      <c r="AT259" s="21">
        <v>1.1222085063404781</v>
      </c>
      <c r="AU259" s="21">
        <v>5134807</v>
      </c>
      <c r="AV259" s="21">
        <v>5134807</v>
      </c>
      <c r="AW259" s="21">
        <v>0</v>
      </c>
      <c r="AX259" s="21">
        <v>0</v>
      </c>
      <c r="AY259" s="21">
        <v>0</v>
      </c>
      <c r="AZ259" s="21">
        <v>5134807</v>
      </c>
      <c r="BA259" s="21">
        <v>0</v>
      </c>
      <c r="BB259" s="21">
        <v>5134807</v>
      </c>
      <c r="BC259" s="21">
        <v>0</v>
      </c>
      <c r="BD259" s="21">
        <v>0</v>
      </c>
      <c r="BE259" s="21" t="s">
        <v>260</v>
      </c>
      <c r="BF259" s="21" t="s">
        <v>228</v>
      </c>
      <c r="BG259" s="26">
        <v>43025</v>
      </c>
      <c r="BH259" s="26" t="s">
        <v>55</v>
      </c>
      <c r="BI259" s="26" t="s">
        <v>55</v>
      </c>
      <c r="BJ259" s="26" t="s">
        <v>55</v>
      </c>
      <c r="BK259" s="26">
        <v>43025</v>
      </c>
      <c r="BL259" s="26">
        <v>43056</v>
      </c>
      <c r="BM259" s="26" t="s">
        <v>55</v>
      </c>
      <c r="BN259" s="26" t="s">
        <v>55</v>
      </c>
      <c r="BO259" s="26" t="s">
        <v>55</v>
      </c>
      <c r="BP259" s="26">
        <v>43056</v>
      </c>
      <c r="BQ259" s="27">
        <v>42814</v>
      </c>
      <c r="BR259" s="28">
        <f t="shared" ref="BR259:BR263" si="4">IF(ISNUMBER(BP259),IF(((BP259-BQ259)/30)&lt;0,0,((BP259-BQ259)/30)),0)</f>
        <v>8.0666666666666664</v>
      </c>
      <c r="BS259" s="21" t="s">
        <v>1582</v>
      </c>
      <c r="BT259" s="21" t="str">
        <f>INDEX(Countries[Country Name],MATCH(FR_tracker_table[[#This Row],[Country ID]],Countries[Country ID],0))</f>
        <v>Zanzibar</v>
      </c>
      <c r="BU259" s="21" t="str">
        <f>INDEX(Countries[Global Fund Region],MATCH(FR_tracker_table[[#This Row],[Country ID]],Countries[Country ID],0))</f>
        <v>HI Afr 2</v>
      </c>
      <c r="BV259" s="21" t="str">
        <f>INDEX(Countries[Portfolio Categorisation],MATCH(FR_tracker_table[[#This Row],[Country ID]],Countries[Country ID],0))</f>
        <v>High Impact</v>
      </c>
      <c r="BW259"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60" spans="1:75" x14ac:dyDescent="0.25">
      <c r="A260" s="21" t="s">
        <v>1364</v>
      </c>
      <c r="B260" s="21" t="s">
        <v>1365</v>
      </c>
      <c r="C260" s="21" t="s">
        <v>1366</v>
      </c>
      <c r="D260" s="21" t="s">
        <v>55</v>
      </c>
      <c r="E260" s="21" t="s">
        <v>55</v>
      </c>
      <c r="F260" s="21" t="s">
        <v>1367</v>
      </c>
      <c r="G260" s="21" t="s">
        <v>789</v>
      </c>
      <c r="H260" s="21" t="s">
        <v>75</v>
      </c>
      <c r="I260" s="21" t="s">
        <v>83</v>
      </c>
      <c r="J260" s="21" t="s">
        <v>385</v>
      </c>
      <c r="K260" s="21" t="s">
        <v>58</v>
      </c>
      <c r="L260" s="21" t="s">
        <v>498</v>
      </c>
      <c r="M260" s="21" t="s">
        <v>566</v>
      </c>
      <c r="N260" s="21" t="s">
        <v>388</v>
      </c>
      <c r="O260" s="21" t="s">
        <v>69</v>
      </c>
      <c r="P260" s="27">
        <v>42878</v>
      </c>
      <c r="Q260" s="21">
        <v>59024301.39042978</v>
      </c>
      <c r="R260" s="21">
        <v>65015754.918279193</v>
      </c>
      <c r="S260" s="21">
        <v>70345945.198586881</v>
      </c>
      <c r="T260" s="21">
        <v>194386001.50729585</v>
      </c>
      <c r="U260" s="21">
        <v>0</v>
      </c>
      <c r="V260" s="21" t="s">
        <v>409</v>
      </c>
      <c r="W260" s="21" t="s">
        <v>1368</v>
      </c>
      <c r="X260" s="21" t="s">
        <v>55</v>
      </c>
      <c r="Y260" s="21" t="s">
        <v>55</v>
      </c>
      <c r="Z260" s="21" t="s">
        <v>55</v>
      </c>
      <c r="AA260" s="21" t="s">
        <v>401</v>
      </c>
      <c r="AB260" s="21" t="s">
        <v>391</v>
      </c>
      <c r="AC260" s="21" t="s">
        <v>391</v>
      </c>
      <c r="AD260" s="21" t="s">
        <v>391</v>
      </c>
      <c r="AE260" s="21" t="s">
        <v>395</v>
      </c>
      <c r="AF260" s="21" t="s">
        <v>391</v>
      </c>
      <c r="AG260" s="21" t="s">
        <v>391</v>
      </c>
      <c r="AH260" s="21" t="s">
        <v>60</v>
      </c>
      <c r="AI260" s="21">
        <v>194386002</v>
      </c>
      <c r="AJ260" s="21">
        <v>0</v>
      </c>
      <c r="AK260" s="21">
        <v>11124347</v>
      </c>
      <c r="AL260" s="21">
        <v>194386002</v>
      </c>
      <c r="AM260" s="21">
        <v>194386002</v>
      </c>
      <c r="AN260" s="21" t="s">
        <v>1369</v>
      </c>
      <c r="AO260" s="21" t="s">
        <v>62</v>
      </c>
      <c r="AP260" s="21" t="s">
        <v>55</v>
      </c>
      <c r="AQ260" s="21" t="s">
        <v>192</v>
      </c>
      <c r="AR260" s="21" t="s">
        <v>64</v>
      </c>
      <c r="AS260" s="21" t="s">
        <v>65</v>
      </c>
      <c r="AT260" s="21">
        <v>1.1222085063404781</v>
      </c>
      <c r="AU260" s="21">
        <v>194386002</v>
      </c>
      <c r="AV260" s="21">
        <v>194386002</v>
      </c>
      <c r="AW260" s="21">
        <v>59024301.39042978</v>
      </c>
      <c r="AX260" s="21">
        <v>65015754.918279193</v>
      </c>
      <c r="AY260" s="21">
        <v>70345945.198586881</v>
      </c>
      <c r="AZ260" s="21">
        <v>194386001.50729585</v>
      </c>
      <c r="BA260" s="21">
        <v>0</v>
      </c>
      <c r="BB260" s="21">
        <v>194386002</v>
      </c>
      <c r="BC260" s="21">
        <v>0</v>
      </c>
      <c r="BD260" s="21">
        <v>11124347</v>
      </c>
      <c r="BE260" s="21" t="s">
        <v>260</v>
      </c>
      <c r="BF260" s="21" t="s">
        <v>228</v>
      </c>
      <c r="BG260" s="26">
        <v>43039</v>
      </c>
      <c r="BH260" s="26" t="s">
        <v>55</v>
      </c>
      <c r="BI260" s="26" t="s">
        <v>55</v>
      </c>
      <c r="BJ260" s="26" t="s">
        <v>55</v>
      </c>
      <c r="BK260" s="26">
        <v>43039</v>
      </c>
      <c r="BL260" s="26">
        <v>43070</v>
      </c>
      <c r="BM260" s="26" t="s">
        <v>55</v>
      </c>
      <c r="BN260" s="26" t="s">
        <v>55</v>
      </c>
      <c r="BO260" s="26" t="s">
        <v>55</v>
      </c>
      <c r="BP260" s="26">
        <v>43070</v>
      </c>
      <c r="BQ260" s="27">
        <v>42878</v>
      </c>
      <c r="BR260" s="28">
        <f t="shared" si="4"/>
        <v>6.4</v>
      </c>
      <c r="BS260" s="21" t="s">
        <v>1583</v>
      </c>
      <c r="BT260" s="21" t="str">
        <f>INDEX(Countries[Country Name],MATCH(FR_tracker_table[[#This Row],[Country ID]],Countries[Country ID],0))</f>
        <v>Zambia</v>
      </c>
      <c r="BU260" s="21" t="str">
        <f>INDEX(Countries[Global Fund Region],MATCH(FR_tracker_table[[#This Row],[Country ID]],Countries[Country ID],0))</f>
        <v>HI Afr 2</v>
      </c>
      <c r="BV260" s="21" t="str">
        <f>INDEX(Countries[Portfolio Categorisation],MATCH(FR_tracker_table[[#This Row],[Country ID]],Countries[Country ID],0))</f>
        <v>High Impact</v>
      </c>
      <c r="BW260"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61" spans="1:75" x14ac:dyDescent="0.25">
      <c r="A261" s="21" t="s">
        <v>1370</v>
      </c>
      <c r="B261" s="21" t="s">
        <v>1371</v>
      </c>
      <c r="C261" s="21" t="s">
        <v>55</v>
      </c>
      <c r="D261" s="21" t="s">
        <v>55</v>
      </c>
      <c r="E261" s="21" t="s">
        <v>55</v>
      </c>
      <c r="F261" s="21" t="s">
        <v>1372</v>
      </c>
      <c r="G261" s="21" t="s">
        <v>1302</v>
      </c>
      <c r="H261" s="21" t="s">
        <v>70</v>
      </c>
      <c r="I261" s="21" t="s">
        <v>83</v>
      </c>
      <c r="J261" s="21" t="s">
        <v>385</v>
      </c>
      <c r="K261" s="21" t="s">
        <v>58</v>
      </c>
      <c r="L261" s="21" t="s">
        <v>498</v>
      </c>
      <c r="M261" s="21" t="s">
        <v>566</v>
      </c>
      <c r="N261" s="21" t="s">
        <v>388</v>
      </c>
      <c r="O261" s="21" t="s">
        <v>69</v>
      </c>
      <c r="P261" s="27">
        <v>42878</v>
      </c>
      <c r="Q261" s="21">
        <v>21638053.685142856</v>
      </c>
      <c r="R261" s="21">
        <v>23798895.154047623</v>
      </c>
      <c r="S261" s="21">
        <v>23563051.433428574</v>
      </c>
      <c r="T261" s="21">
        <v>69000000.272619054</v>
      </c>
      <c r="U261" s="21">
        <v>0</v>
      </c>
      <c r="V261" s="21" t="s">
        <v>409</v>
      </c>
      <c r="W261" s="21" t="s">
        <v>1368</v>
      </c>
      <c r="X261" s="21" t="s">
        <v>55</v>
      </c>
      <c r="Y261" s="21" t="s">
        <v>55</v>
      </c>
      <c r="Z261" s="21" t="s">
        <v>55</v>
      </c>
      <c r="AA261" s="21" t="s">
        <v>401</v>
      </c>
      <c r="AB261" s="21" t="s">
        <v>391</v>
      </c>
      <c r="AC261" s="21" t="s">
        <v>391</v>
      </c>
      <c r="AD261" s="21" t="s">
        <v>391</v>
      </c>
      <c r="AE261" s="21" t="s">
        <v>395</v>
      </c>
      <c r="AF261" s="21" t="s">
        <v>391</v>
      </c>
      <c r="AG261" s="21" t="s">
        <v>391</v>
      </c>
      <c r="AH261" s="21" t="s">
        <v>60</v>
      </c>
      <c r="AI261" s="21">
        <v>69000000</v>
      </c>
      <c r="AJ261" s="21">
        <v>0</v>
      </c>
      <c r="AK261" s="21">
        <v>3146573</v>
      </c>
      <c r="AL261" s="21">
        <v>69000000</v>
      </c>
      <c r="AM261" s="21">
        <v>69000000</v>
      </c>
      <c r="AN261" s="21" t="s">
        <v>1371</v>
      </c>
      <c r="AO261" s="21" t="s">
        <v>62</v>
      </c>
      <c r="AP261" s="21" t="s">
        <v>55</v>
      </c>
      <c r="AQ261" s="21" t="s">
        <v>192</v>
      </c>
      <c r="AR261" s="21" t="s">
        <v>64</v>
      </c>
      <c r="AS261" s="21" t="s">
        <v>65</v>
      </c>
      <c r="AT261" s="21">
        <v>1.1222085063404781</v>
      </c>
      <c r="AU261" s="21">
        <v>69000000</v>
      </c>
      <c r="AV261" s="21">
        <v>69000000</v>
      </c>
      <c r="AW261" s="21">
        <v>21638053.685142856</v>
      </c>
      <c r="AX261" s="21">
        <v>23798895.154047623</v>
      </c>
      <c r="AY261" s="21">
        <v>23563051.433428574</v>
      </c>
      <c r="AZ261" s="21">
        <v>69000000.272619054</v>
      </c>
      <c r="BA261" s="21">
        <v>0</v>
      </c>
      <c r="BB261" s="21">
        <v>69000000</v>
      </c>
      <c r="BC261" s="21">
        <v>0</v>
      </c>
      <c r="BD261" s="21">
        <v>3146573</v>
      </c>
      <c r="BE261" s="21" t="s">
        <v>260</v>
      </c>
      <c r="BF261" s="21" t="s">
        <v>228</v>
      </c>
      <c r="BG261" s="26">
        <v>43039</v>
      </c>
      <c r="BH261" s="26" t="s">
        <v>55</v>
      </c>
      <c r="BI261" s="26" t="s">
        <v>55</v>
      </c>
      <c r="BJ261" s="26" t="s">
        <v>55</v>
      </c>
      <c r="BK261" s="26">
        <v>43039</v>
      </c>
      <c r="BL261" s="26">
        <v>43070</v>
      </c>
      <c r="BM261" s="26" t="s">
        <v>55</v>
      </c>
      <c r="BN261" s="26" t="s">
        <v>55</v>
      </c>
      <c r="BO261" s="26" t="s">
        <v>55</v>
      </c>
      <c r="BP261" s="26">
        <v>43070</v>
      </c>
      <c r="BQ261" s="27">
        <v>42878</v>
      </c>
      <c r="BR261" s="28">
        <f t="shared" si="4"/>
        <v>6.4</v>
      </c>
      <c r="BS261" s="21" t="s">
        <v>1583</v>
      </c>
      <c r="BT261" s="21" t="str">
        <f>INDEX(Countries[Country Name],MATCH(FR_tracker_table[[#This Row],[Country ID]],Countries[Country ID],0))</f>
        <v>Zambia</v>
      </c>
      <c r="BU261" s="21" t="str">
        <f>INDEX(Countries[Global Fund Region],MATCH(FR_tracker_table[[#This Row],[Country ID]],Countries[Country ID],0))</f>
        <v>HI Afr 2</v>
      </c>
      <c r="BV261" s="21" t="str">
        <f>INDEX(Countries[Portfolio Categorisation],MATCH(FR_tracker_table[[#This Row],[Country ID]],Countries[Country ID],0))</f>
        <v>High Impact</v>
      </c>
      <c r="BW261"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62" spans="1:75" x14ac:dyDescent="0.25">
      <c r="A262" s="21" t="s">
        <v>1373</v>
      </c>
      <c r="B262" s="21" t="s">
        <v>1374</v>
      </c>
      <c r="C262" s="21" t="s">
        <v>1375</v>
      </c>
      <c r="D262" s="21" t="s">
        <v>55</v>
      </c>
      <c r="E262" s="21" t="s">
        <v>55</v>
      </c>
      <c r="F262" s="21" t="s">
        <v>1376</v>
      </c>
      <c r="G262" s="21" t="s">
        <v>407</v>
      </c>
      <c r="H262" s="21" t="s">
        <v>75</v>
      </c>
      <c r="I262" s="21" t="s">
        <v>83</v>
      </c>
      <c r="J262" s="21" t="s">
        <v>385</v>
      </c>
      <c r="K262" s="21" t="s">
        <v>58</v>
      </c>
      <c r="L262" s="21" t="s">
        <v>498</v>
      </c>
      <c r="M262" s="21" t="s">
        <v>499</v>
      </c>
      <c r="N262" s="21" t="s">
        <v>388</v>
      </c>
      <c r="O262" s="21" t="s">
        <v>59</v>
      </c>
      <c r="P262" s="27">
        <v>42814</v>
      </c>
      <c r="Q262" s="21">
        <v>193697791.28639197</v>
      </c>
      <c r="R262" s="21">
        <v>119970088.86698399</v>
      </c>
      <c r="S262" s="21">
        <v>118626853.80662002</v>
      </c>
      <c r="T262" s="21">
        <v>432294733.95999599</v>
      </c>
      <c r="U262" s="21">
        <v>0</v>
      </c>
      <c r="V262" s="21" t="s">
        <v>1377</v>
      </c>
      <c r="W262" s="21" t="s">
        <v>1269</v>
      </c>
      <c r="X262" s="21" t="s">
        <v>55</v>
      </c>
      <c r="Y262" s="21" t="s">
        <v>55</v>
      </c>
      <c r="Z262" s="21" t="s">
        <v>55</v>
      </c>
      <c r="AA262" s="21" t="s">
        <v>401</v>
      </c>
      <c r="AB262" s="21" t="s">
        <v>391</v>
      </c>
      <c r="AC262" s="21" t="s">
        <v>391</v>
      </c>
      <c r="AD262" s="21" t="s">
        <v>391</v>
      </c>
      <c r="AE262" s="21" t="s">
        <v>437</v>
      </c>
      <c r="AF262" s="21" t="s">
        <v>93</v>
      </c>
      <c r="AG262" s="21" t="s">
        <v>391</v>
      </c>
      <c r="AH262" s="21" t="s">
        <v>60</v>
      </c>
      <c r="AI262" s="21">
        <v>432294734</v>
      </c>
      <c r="AJ262" s="21">
        <v>0</v>
      </c>
      <c r="AK262" s="21">
        <v>23624290</v>
      </c>
      <c r="AL262" s="21">
        <v>430294735</v>
      </c>
      <c r="AM262" s="21">
        <v>432294735</v>
      </c>
      <c r="AN262" s="21" t="s">
        <v>1378</v>
      </c>
      <c r="AO262" s="21" t="s">
        <v>62</v>
      </c>
      <c r="AP262" s="21" t="s">
        <v>55</v>
      </c>
      <c r="AQ262" s="21" t="s">
        <v>194</v>
      </c>
      <c r="AR262" s="21" t="s">
        <v>64</v>
      </c>
      <c r="AS262" s="21" t="s">
        <v>65</v>
      </c>
      <c r="AT262" s="21">
        <v>1.1222085063404781</v>
      </c>
      <c r="AU262" s="21">
        <v>430294735</v>
      </c>
      <c r="AV262" s="21">
        <v>432294735</v>
      </c>
      <c r="AW262" s="21">
        <v>193697791.28639197</v>
      </c>
      <c r="AX262" s="21">
        <v>119970088.86698399</v>
      </c>
      <c r="AY262" s="21">
        <v>118626853.80662002</v>
      </c>
      <c r="AZ262" s="21">
        <v>432294733.95999599</v>
      </c>
      <c r="BA262" s="21">
        <v>0</v>
      </c>
      <c r="BB262" s="21">
        <v>432294734</v>
      </c>
      <c r="BC262" s="21">
        <v>0</v>
      </c>
      <c r="BD262" s="21">
        <v>23624290</v>
      </c>
      <c r="BE262" s="21" t="s">
        <v>260</v>
      </c>
      <c r="BF262" s="21" t="s">
        <v>228</v>
      </c>
      <c r="BG262" s="26">
        <v>42936</v>
      </c>
      <c r="BH262" s="26" t="s">
        <v>55</v>
      </c>
      <c r="BI262" s="26" t="s">
        <v>55</v>
      </c>
      <c r="BJ262" s="26" t="s">
        <v>55</v>
      </c>
      <c r="BK262" s="26">
        <v>42936</v>
      </c>
      <c r="BL262" s="26">
        <v>43021</v>
      </c>
      <c r="BM262" s="26" t="s">
        <v>55</v>
      </c>
      <c r="BN262" s="26" t="s">
        <v>55</v>
      </c>
      <c r="BO262" s="26" t="s">
        <v>55</v>
      </c>
      <c r="BP262" s="26">
        <v>43021</v>
      </c>
      <c r="BQ262" s="27">
        <v>42814</v>
      </c>
      <c r="BR262" s="28">
        <f t="shared" si="4"/>
        <v>6.9</v>
      </c>
      <c r="BS262" s="21" t="s">
        <v>1582</v>
      </c>
      <c r="BT262" s="21" t="str">
        <f>INDEX(Countries[Country Name],MATCH(FR_tracker_table[[#This Row],[Country ID]],Countries[Country ID],0))</f>
        <v>Zimbabwe</v>
      </c>
      <c r="BU262" s="21" t="str">
        <f>INDEX(Countries[Global Fund Region],MATCH(FR_tracker_table[[#This Row],[Country ID]],Countries[Country ID],0))</f>
        <v>HI Afr 2</v>
      </c>
      <c r="BV262" s="21" t="str">
        <f>INDEX(Countries[Portfolio Categorisation],MATCH(FR_tracker_table[[#This Row],[Country ID]],Countries[Country ID],0))</f>
        <v>High Impact</v>
      </c>
      <c r="BW262"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TB/HIV</v>
      </c>
    </row>
    <row r="263" spans="1:75" x14ac:dyDescent="0.25">
      <c r="A263" s="21" t="s">
        <v>1379</v>
      </c>
      <c r="B263" s="21" t="s">
        <v>1380</v>
      </c>
      <c r="C263" s="21" t="s">
        <v>55</v>
      </c>
      <c r="D263" s="21" t="s">
        <v>55</v>
      </c>
      <c r="E263" s="21" t="s">
        <v>55</v>
      </c>
      <c r="F263" s="21" t="s">
        <v>1381</v>
      </c>
      <c r="G263" s="21" t="s">
        <v>70</v>
      </c>
      <c r="H263" s="21" t="s">
        <v>70</v>
      </c>
      <c r="I263" s="21" t="s">
        <v>83</v>
      </c>
      <c r="J263" s="21" t="s">
        <v>385</v>
      </c>
      <c r="K263" s="21" t="s">
        <v>58</v>
      </c>
      <c r="L263" s="21" t="s">
        <v>498</v>
      </c>
      <c r="M263" s="21" t="s">
        <v>499</v>
      </c>
      <c r="N263" s="21" t="s">
        <v>388</v>
      </c>
      <c r="O263" s="21" t="s">
        <v>59</v>
      </c>
      <c r="P263" s="27">
        <v>42814</v>
      </c>
      <c r="Q263" s="21">
        <v>17872041.259999998</v>
      </c>
      <c r="R263" s="21">
        <v>22362725.800999995</v>
      </c>
      <c r="S263" s="21">
        <v>11451009.670979731</v>
      </c>
      <c r="T263" s="21">
        <v>51685776.73197972</v>
      </c>
      <c r="U263" s="21">
        <v>0</v>
      </c>
      <c r="V263" s="21" t="s">
        <v>1382</v>
      </c>
      <c r="W263" s="21" t="s">
        <v>55</v>
      </c>
      <c r="X263" s="21" t="s">
        <v>55</v>
      </c>
      <c r="Y263" s="21" t="s">
        <v>55</v>
      </c>
      <c r="Z263" s="21" t="s">
        <v>55</v>
      </c>
      <c r="AA263" s="21" t="s">
        <v>401</v>
      </c>
      <c r="AB263" s="21" t="s">
        <v>391</v>
      </c>
      <c r="AC263" s="21" t="s">
        <v>391</v>
      </c>
      <c r="AD263" s="21" t="s">
        <v>391</v>
      </c>
      <c r="AE263" s="21" t="s">
        <v>437</v>
      </c>
      <c r="AF263" s="21" t="s">
        <v>93</v>
      </c>
      <c r="AG263" s="21" t="s">
        <v>391</v>
      </c>
      <c r="AH263" s="21" t="s">
        <v>60</v>
      </c>
      <c r="AI263" s="21">
        <v>51685777</v>
      </c>
      <c r="AJ263" s="21">
        <v>0</v>
      </c>
      <c r="AK263" s="21">
        <v>2343907</v>
      </c>
      <c r="AL263" s="21">
        <v>53685777</v>
      </c>
      <c r="AM263" s="21">
        <v>51685777</v>
      </c>
      <c r="AN263" s="21" t="s">
        <v>1380</v>
      </c>
      <c r="AO263" s="21" t="s">
        <v>62</v>
      </c>
      <c r="AP263" s="21" t="s">
        <v>55</v>
      </c>
      <c r="AQ263" s="21" t="s">
        <v>194</v>
      </c>
      <c r="AR263" s="21" t="s">
        <v>64</v>
      </c>
      <c r="AS263" s="21" t="s">
        <v>65</v>
      </c>
      <c r="AT263" s="21">
        <v>1.1222085063404781</v>
      </c>
      <c r="AU263" s="21">
        <v>53685777</v>
      </c>
      <c r="AV263" s="21">
        <v>51685777</v>
      </c>
      <c r="AW263" s="21">
        <v>17872041.259999998</v>
      </c>
      <c r="AX263" s="21">
        <v>22362725.800999995</v>
      </c>
      <c r="AY263" s="21">
        <v>11451009.670979731</v>
      </c>
      <c r="AZ263" s="21">
        <v>51685776.73197972</v>
      </c>
      <c r="BA263" s="21">
        <v>0</v>
      </c>
      <c r="BB263" s="21">
        <v>51685777</v>
      </c>
      <c r="BC263" s="21">
        <v>0</v>
      </c>
      <c r="BD263" s="21">
        <v>2343907</v>
      </c>
      <c r="BE263" s="21" t="s">
        <v>260</v>
      </c>
      <c r="BF263" s="21" t="s">
        <v>228</v>
      </c>
      <c r="BG263" s="26">
        <v>42936</v>
      </c>
      <c r="BH263" s="26" t="s">
        <v>55</v>
      </c>
      <c r="BI263" s="26" t="s">
        <v>55</v>
      </c>
      <c r="BJ263" s="26" t="s">
        <v>55</v>
      </c>
      <c r="BK263" s="26">
        <v>42936</v>
      </c>
      <c r="BL263" s="26">
        <v>43021</v>
      </c>
      <c r="BM263" s="26" t="s">
        <v>55</v>
      </c>
      <c r="BN263" s="26" t="s">
        <v>55</v>
      </c>
      <c r="BO263" s="26" t="s">
        <v>55</v>
      </c>
      <c r="BP263" s="26">
        <v>43021</v>
      </c>
      <c r="BQ263" s="27">
        <v>42814</v>
      </c>
      <c r="BR263" s="28">
        <f t="shared" si="4"/>
        <v>6.9</v>
      </c>
      <c r="BS263" s="21" t="s">
        <v>1582</v>
      </c>
      <c r="BT263" s="21" t="str">
        <f>INDEX(Countries[Country Name],MATCH(FR_tracker_table[[#This Row],[Country ID]],Countries[Country ID],0))</f>
        <v>Zimbabwe</v>
      </c>
      <c r="BU263" s="21" t="str">
        <f>INDEX(Countries[Global Fund Region],MATCH(FR_tracker_table[[#This Row],[Country ID]],Countries[Country ID],0))</f>
        <v>HI Afr 2</v>
      </c>
      <c r="BV263" s="21" t="str">
        <f>INDEX(Countries[Portfolio Categorisation],MATCH(FR_tracker_table[[#This Row],[Country ID]],Countries[Country ID],0))</f>
        <v>High Impact</v>
      </c>
      <c r="BW263" s="21" t="str">
        <f>IF(AND(FR_tracker_table[[#This Row],[BUD Component Name]]&lt;&gt;"HIV/AIDS",FR_tracker_table[[#This Row],[BUD Component Name]]&lt;&gt;"Tuberculosis",FR_tracker_table[[#This Row],[BUD Component Name]]&lt;&gt;"Malaria",FR_tracker_table[[#This Row],[BUD Component Name]]&lt;&gt;"TB/HIV",FR_tracker_table[[#This Row],[BUD Component Name]]&lt;&gt;"RSSH"),"Integrated",FR_tracker_table[[#This Row],[BUD Component Name]])</f>
        <v>Malaria</v>
      </c>
    </row>
    <row r="264" spans="1:75" x14ac:dyDescent="0.25">
      <c r="A264" s="21"/>
      <c r="B264" s="21"/>
      <c r="C264" s="21"/>
      <c r="D264" s="21"/>
      <c r="E264" s="21"/>
      <c r="F264" s="21"/>
      <c r="G264" s="21"/>
      <c r="H264" s="21"/>
      <c r="I264" s="21"/>
      <c r="J264" s="21"/>
      <c r="K264" s="21"/>
      <c r="L264" s="21"/>
      <c r="M264" s="21"/>
      <c r="N264" s="21"/>
      <c r="O264" s="21"/>
      <c r="P264" s="4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42"/>
      <c r="BH264" s="42"/>
      <c r="BI264" s="42"/>
      <c r="BJ264" s="42"/>
      <c r="BK264" s="42"/>
      <c r="BL264" s="42"/>
      <c r="BM264" s="42"/>
      <c r="BN264" s="42"/>
      <c r="BO264" s="42"/>
      <c r="BP264" s="42"/>
      <c r="BQ264" s="41"/>
      <c r="BR264" s="28"/>
      <c r="BS264" s="21"/>
      <c r="BT264" s="21"/>
      <c r="BU264" s="21"/>
      <c r="BV264" s="21"/>
      <c r="BW264" s="21"/>
    </row>
  </sheetData>
  <sheetProtection autoFilter="0"/>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F R - 9 2 a e 0 a 5 a - 3 2 6 1 - 4 0 8 7 - 8 c e d - f e 0 2 e 4 c 4 9 b f 8 " > < C u s t o m C o n t e n t > & l t ; T a b l e W i d g e t G r i d S e r i a l i z a t i o n   x m l n s : x s d = " h t t p : / / w w w . w 3 . o r g / 2 0 0 1 / X M L S c h e m a "   x m l n s : x s i = " h t t p : / / w w w . w 3 . o r g / 2 0 0 1 / X M L S c h e m a - i n s t a n c e " & g t ; & l t ; C o l u m n S u g g e s t e d T y p e & g t ; & l t ; i t e m & g t ; & l t ; k e y & g t ; & l t ; s t r i n g & g t ; F i n a l   B o a r d   a p p r o v a l   d a t e   f o r   u s e & l t ; / s t r i n g & g t ; & l t ; / k e y & g t ; & l t ; v a l u e & g t ; & l t ; s t r i n g & g t ; E m p t y & l t ; / s t r i n g & g t ; & l t ; / v a l u e & g t ; & l t ; / i t e m & g t ; & l t ; / C o l u m n S u g g e s t e d T y p e & g t ; & l t ; C o l u m n F o r m a t   / & g t ; & l t ; C o l u m n A c c u r a c y   / & g t ; & l t ; C o l u m n C u r r e n c y S y m b o l   / & g t ; & l t ; C o l u m n P o s i t i v e P a t t e r n   / & g t ; & l t ; C o l u m n N e g a t i v e P a t t e r n   / & g t ; & l t ; C o l u m n W i d t h s & g t ; & l t ; i t e m & g t ; & l t ; k e y & g t ; & l t ; s t r i n g & g t ; B U D   F u n d i n g   R e q u e s t   I D & l t ; / s t r i n g & g t ; & l t ; / k e y & g t ; & l t ; v a l u e & g t ; & l t ; i n t & g t ; 1 8 5 & l t ; / i n t & g t ; & l t ; / v a l u e & g t ; & l t ; / i t e m & g t ; & l t ; i t e m & g t ; & l t ; k e y & g t ; & l t ; s t r i n g & g t ; C o u n t r y   F u n d i n g   R e q u e s t   C o m p o n e n t   I D 1 & l t ; / s t r i n g & g t ; & l t ; / k e y & g t ; & l t ; v a l u e & g t ; & l t ; i n t & g t ; 2 9 1 & l t ; / i n t & g t ; & l t ; / v a l u e & g t ; & l t ; / i t e m & g t ; & l t ; i t e m & g t ; & l t ; k e y & g t ; & l t ; s t r i n g & g t ; C o u n t r y   F u n d i n g   R e q u e s t   C o m p o n e n t   I D 2 & l t ; / s t r i n g & g t ; & l t ; / k e y & g t ; & l t ; v a l u e & g t ; & l t ; i n t & g t ; 2 9 1 & l t ; / i n t & g t ; & l t ; / v a l u e & g t ; & l t ; / i t e m & g t ; & l t ; i t e m & g t ; & l t ; k e y & g t ; & l t ; s t r i n g & g t ; C o u n t r y   F u n d i n g   R e q u e s t   C o m p o n e n t   I D 3 & l t ; / s t r i n g & g t ; & l t ; / k e y & g t ; & l t ; v a l u e & g t ; & l t ; i n t & g t ; 2 9 1 & l t ; / i n t & g t ; & l t ; / v a l u e & g t ; & l t ; / i t e m & g t ; & l t ; i t e m & g t ; & l t ; k e y & g t ; & l t ; s t r i n g & g t ; C o u n t r y   F u n d i n g   R e q u e s t   C o m p o n e n t   I D 4 & l t ; / s t r i n g & g t ; & l t ; / k e y & g t ; & l t ; v a l u e & g t ; & l t ; i n t & g t ; 2 9 1 & l t ; / i n t & g t ; & l t ; / v a l u e & g t ; & l t ; / i t e m & g t ; & l t ; i t e m & g t ; & l t ; k e y & g t ; & l t ; s t r i n g & g t ; G O S   F u n d i n g   R e q u e s t   I D & l t ; / s t r i n g & g t ; & l t ; / k e y & g t ; & l t ; v a l u e & g t ; & l t ; i n t & g t ; 1 8 5 & l t ; / i n t & g t ; & l t ; / v a l u e & g t ; & l t ; / i t e m & g t ; & l t ; i t e m & g t ; & l t ; k e y & g t ; & l t ; s t r i n g & g t ; G O S   C o m p o n e n t   N a m e & l t ; / s t r i n g & g t ; & l t ; / k e y & g t ; & l t ; v a l u e & g t ; & l t ; i n t & g t ; 1 7 8 & l t ; / i n t & g t ; & l t ; / v a l u e & g t ; & l t ; / i t e m & g t ; & l t ; i t e m & g t ; & l t ; k e y & g t ; & l t ; s t r i n g & g t ; B U D   C o m p o n e n t   N a m e & l t ; / s t r i n g & g t ; & l t ; / k e y & g t ; & l t ; v a l u e & g t ; & l t ; i n t & g t ; 1 7 8 & l t ; / i n t & g t ; & l t ; / v a l u e & g t ; & l t ; / i t e m & g t ; & l t ; i t e m & g t ; & l t ; k e y & g t ; & l t ; s t r i n g & g t ; R e v i e w   A p p r o a c h & l t ; / s t r i n g & g t ; & l t ; / k e y & g t ; & l t ; v a l u e & g t ; & l t ; i n t & g t ; 1 4 4 & l t ; / i n t & g t ; & l t ; / v a l u e & g t ; & l t ; / i t e m & g t ; & l t ; i t e m & g t ; & l t ; k e y & g t ; & l t ; s t r i n g & g t ; N e w   S u b m i s s i o n / R e s u b m i s s i o n & l t ; / s t r i n g & g t ; & l t ; / k e y & g t ; & l t ; v a l u e & g t ; & l t ; i n t & g t ; 2 3 1 & l t ; / i n t & g t ; & l t ; / v a l u e & g t ; & l t ; / i t e m & g t ; & l t ; i t e m & g t ; & l t ; k e y & g t ; & l t ; s t r i n g & g t ; I n i t i a l   S u b m i s s i o n / F i n a l   S u b m i s s i o n & l t ; / s t r i n g & g t ; & l t ; / k e y & g t ; & l t ; v a l u e & g t ; & l t ; i n t & g t ; 2 5 5 & l t ; / i n t & g t ; & l t ; / v a l u e & g t ; & l t ; / i t e m & g t ; & l t ; i t e m & g t ; & l t ; k e y & g t ; & l t ; s t r i n g & g t ; A s s o c i a t e   S p e c i a l i s t & l t ; / s t r i n g & g t ; & l t ; / k e y & g t ; & l t ; v a l u e & g t ; & l t ; i n t & g t ; 1 5 7 & l t ; / i n t & g t ; & l t ; / v a l u e & g t ; & l t ; / i t e m & g t ; & l t ; i t e m & g t ; & l t ; k e y & g t ; & l t ; s t r i n g & g t ; A p p l i c a n t   S u p p o r t   A s s i s t a n t & l t ; / s t r i n g & g t ; & l t ; / k e y & g t ; & l t ; v a l u e & g t ; & l t ; i n t & g t ; 2 0 6 & l t ; / i n t & g t ; & l t ; / v a l u e & g t ; & l t ; / i t e m & g t ; & l t ; i t e m & g t ; & l t ; k e y & g t ; & l t ; s t r i n g & g t ; L a n g u a g e & l t ; / s t r i n g & g t ; & l t ; / k e y & g t ; & l t ; v a l u e & g t ; & l t ; i n t & g t ; 9 4 & l t ; / i n t & g t ; & l t ; / v a l u e & g t ; & l t ; / i t e m & g t ; & l t ; i t e m & g t ; & l t ; k e y & g t ; & l t ; s t r i n g & g t ; T R P   W i n d o w & l t ; / s t r i n g & g t ; & l t ; / k e y & g t ; & l t ; v a l u e & g t ; & l t ; i n t & g t ; 1 1 4 & l t ; / i n t & g t ; & l t ; / v a l u e & g t ; & l t ; / i t e m & g t ; & l t ; i t e m & g t ; & l t ; k e y & g t ; & l t ; s t r i n g & g t ; A p p l i c a t i o n   S u b m i s s i o n   D a t e & l t ; / s t r i n g & g t ; & l t ; / k e y & g t ; & l t ; v a l u e & g t ; & l t ; i n t & g t ; 2 1 2 & l t ; / i n t & g t ; & l t ; / v a l u e & g t ; & l t ; / i t e m & g t ; & l t ; i t e m & g t ; & l t ; k e y & g t ; & l t ; s t r i n g & g t ; R e q u e s t e d   A l l o c a t i o n   Y e a r   1 & l t ; / s t r i n g & g t ; & l t ; / k e y & g t ; & l t ; v a l u e & g t ; & l t ; i n t & g t ; 2 0 7 & l t ; / i n t & g t ; & l t ; / v a l u e & g t ; & l t ; / i t e m & g t ; & l t ; i t e m & g t ; & l t ; k e y & g t ; & l t ; s t r i n g & g t ; R e q u e s t e d   A l l o c a t i o n   Y e a r   2 & l t ; / s t r i n g & g t ; & l t ; / k e y & g t ; & l t ; v a l u e & g t ; & l t ; i n t & g t ; 2 0 7 & l t ; / i n t & g t ; & l t ; / v a l u e & g t ; & l t ; / i t e m & g t ; & l t ; i t e m & g t ; & l t ; k e y & g t ; & l t ; s t r i n g & g t ; R e q u e s t e d   A l l o c a t i o n   Y e a r   3 & l t ; / s t r i n g & g t ; & l t ; / k e y & g t ; & l t ; v a l u e & g t ; & l t ; i n t & g t ; 2 0 7 & l t ; / i n t & g t ; & l t ; / v a l u e & g t ; & l t ; / i t e m & g t ; & l t ; i t e m & g t ; & l t ; k e y & g t ; & l t ; s t r i n g & g t ; R e q u e s t e d   A l l o c a t i o n   T o t a l & l t ; / s t r i n g & g t ; & l t ; / k e y & g t ; & l t ; v a l u e & g t ; & l t ; i n t & g t ; 2 0 1 & l t ; / i n t & g t ; & l t ; / v a l u e & g t ; & l t ; / i t e m & g t ; & l t ; i t e m & g t ; & l t ; k e y & g t ; & l t ; s t r i n g & g t ; R e q u e s t e d   M u l t i - C o u n t r y   C I   F u n d s & l t ; / s t r i n g & g t ; & l t ; / k e y & g t ; & l t ; v a l u e & g t ; & l t ; i n t & g t ; 2 4 7 & l t ; / i n t & g t ; & l t ; / v a l u e & g t ; & l t ; / i t e m & g t ; & l t ; i t e m & g t ; & l t ; k e y & g t ; & l t ; s t r i n g & g t ; P r i n c i p a l   R e c i p i e n t   1 & l t ; / s t r i n g & g t ; & l t ; / k e y & g t ; & l t ; v a l u e & g t ; & l t ; i n t & g t ; 1 6 2 & l t ; / i n t & g t ; & l t ; / v a l u e & g t ; & l t ; / i t e m & g t ; & l t ; i t e m & g t ; & l t ; k e y & g t ; & l t ; s t r i n g & g t ; P r i n c i p a l   R e c i p i e n t   2 & l t ; / s t r i n g & g t ; & l t ; / k e y & g t ; & l t ; v a l u e & g t ; & l t ; i n t & g t ; 1 6 2 & l t ; / i n t & g t ; & l t ; / v a l u e & g t ; & l t ; / i t e m & g t ; & l t ; i t e m & g t ; & l t ; k e y & g t ; & l t ; s t r i n g & g t ; P r i n c i p a l   R e c i p i e n t   3 & l t ; / s t r i n g & g t ; & l t ; / k e y & g t ; & l t ; v a l u e & g t ; & l t ; i n t & g t ; 1 6 2 & l t ; / i n t & g t ; & l t ; / v a l u e & g t ; & l t ; / i t e m & g t ; & l t ; i t e m & g t ; & l t ; k e y & g t ; & l t ; s t r i n g & g t ; P r i n c i p a l   R e c i p i e n t   4 & l t ; / s t r i n g & g t ; & l t ; / k e y & g t ; & l t ; v a l u e & g t ; & l t ; i n t & g t ; 1 6 2 & l t ; / i n t & g t ; & l t ; / v a l u e & g t ; & l t ; / i t e m & g t ; & l t ; i t e m & g t ; & l t ; k e y & g t ; & l t ; s t r i n g & g t ; P r i n c i p a l   R e c i p i e n t   5 & l t ; / s t r i n g & g t ; & l t ; / k e y & g t ; & l t ; v a l u e & g t ; & l t ; i n t & g t ; 1 6 2 & l t ; / i n t & g t ; & l t ; / v a l u e & g t ; & l t ; / i t e m & g t ; & l t ; i t e m & g t ; & l t ; k e y & g t ; & l t ; s t r i n g & g t ; S c r e e n i n g   T y p e   E R 1 & l t ; / s t r i n g & g t ; & l t ; / k e y & g t ; & l t ; v a l u e & g t ; & l t ; i n t & g t ; 1 5 4 & l t ; / i n t & g t ; & l t ; / v a l u e & g t ; & l t ; / i t e m & g t ; & l t ; i t e m & g t ; & l t ; k e y & g t ; & l t ; s t r i n g & g t ; M e e t s   E l i g i b i l i t y   R e q u i r e m e n t s   1 a ? & l t ; / s t r i n g & g t ; & l t ; / k e y & g t ; & l t ; v a l u e & g t ; & l t ; i n t & g t ; 2 5 1 & l t ; / i n t & g t ; & l t ; / v a l u e & g t ; & l t ; / i t e m & g t ; & l t ; i t e m & g t ; & l t ; k e y & g t ; & l t ; s t r i n g & g t ; M e e t s   E l i g i b i l i t y   R e q u i r e m e n t s   1 b ? & l t ; / s t r i n g & g t ; & l t ; / k e y & g t ; & l t ; v a l u e & g t ; & l t ; i n t & g t ; 2 5 2 & l t ; / i n t & g t ; & l t ; / v a l u e & g t ; & l t ; / i t e m & g t ; & l t ; i t e m & g t ; & l t ; k e y & g t ; & l t ; s t r i n g & g t ; M e e t s   E l i g i b i l i t y   R e q u i r e m e n t s   1 ? & l t ; / s t r i n g & g t ; & l t ; / k e y & g t ; & l t ; v a l u e & g t ; & l t ; i n t & g t ; 2 4 4 & l t ; / i n t & g t ; & l t ; / v a l u e & g t ; & l t ; / i t e m & g t ; & l t ; i t e m & g t ; & l t ; k e y & g t ; & l t ; s t r i n g & g t ; S c r e e n i n g   T y p e   E R 2 & l t ; / s t r i n g & g t ; & l t ; / k e y & g t ; & l t ; v a l u e & g t ; & l t ; i n t & g t ; 1 5 4 & l t ; / i n t & g t ; & l t ; / v a l u e & g t ; & l t ; / i t e m & g t ; & l t ; i t e m & g t ; & l t ; k e y & g t ; & l t ; s t r i n g & g t ; M e e t s   E l i g i b i l i t y   R e q u i r e m e n t s   2 ? & l t ; / s t r i n g & g t ; & l t ; / k e y & g t ; & l t ; v a l u e & g t ; & l t ; i n t & g t ; 2 4 4 & l t ; / i n t & g t ; & l t ; / v a l u e & g t ; & l t ; / i t e m & g t ; & l t ; i t e m & g t ; & l t ; k e y & g t ; & l t ; s t r i n g & g t ; O v e r a l l   C C M   E l i g i b i l i t y   A s s e s s m e n t & l t ; / s t r i n g & g t ; & l t ; / k e y & g t ; & l t ; v a l u e & g t ; & l t ; i n t & g t ; 2 5 0 & l t ; / i n t & g t ; & l t ; / v a l u e & g t ; & l t ; / i t e m & g t ; & l t ; i t e m & g t ; & l t ; k e y & g t ; & l t ; s t r i n g & g t ; T R P   R e v i e w   D a t e & l t ; / s t r i n g & g t ; & l t ; / k e y & g t ; & l t ; v a l u e & g t ; & l t ; i n t & g t ; 1 4 0 & l t ; / i n t & g t ; & l t ; / v a l u e & g t ; & l t ; / i t e m & g t ; & l t ; i t e m & g t ; & l t ; k e y & g t ; & l t ; s t r i n g & g t ; T R P   R e v i e w   F o r m   S e c r e t a r i a t   F o c a l   P o i n t & l t ; / s t r i n g & g t ; & l t ; / k e y & g t ; & l t ; v a l u e & g t ; & l t ; i n t & g t ; 2 8 4 & l t ; / i n t & g t ; & l t ; / v a l u e & g t ; & l t ; / i t e m & g t ; & l t ; i t e m & g t ; & l t ; k e y & g t ; & l t ; s t r i n g & g t ; T R P   R e v i e w   O u t c o m e & l t ; / s t r i n g & g t ; & l t ; / k e y & g t ; & l t ; v a l u e & g t ; & l t ; i n t & g t ; 1 6 8 & l t ; / i n t & g t ; & l t ; / v a l u e & g t ; & l t ; / i t e m & g t ; & l t ; i t e m & g t ; & l t ; k e y & g t ; & l t ; s t r i n g & g t ; T R P   R e c o m m e n d e d   A l l o c a t i o n & l t ; / s t r i n g & g t ; & l t ; / k e y & g t ; & l t ; v a l u e & g t ; & l t ; i n t & g t ; 2 2 1 & l t ; / i n t & g t ; & l t ; / v a l u e & g t ; & l t ; / i t e m & g t ; & l t ; i t e m & g t ; & l t ; k e y & g t ; & l t ; s t r i n g & g t ; T R P   R e c o m m e n d e d   M u l t i - C o u n t r y   C I   F u n d s & l t ; / s t r i n g & g t ; & l t ; / k e y & g t ; & l t ; v a l u e & g t ; & l t ; i n t & g t ; 3 0 0 & l t ; / i n t & g t ; & l t ; / v a l u e & g t ; & l t ; / i t e m & g t ; & l t ; i t e m & g t ; & l t ; k e y & g t ; & l t ; s t r i n g & g t ; T R P   C l a r i f i c a t i o n s & l t ; / s t r i n g & g t ; & l t ; / k e y & g t ; & l t ; v a l u e & g t ; & l t ; i n t & g t ; 1 4 1 & l t ; / i n t & g t ; & l t ; / v a l u e & g t ; & l t ; / i t e m & g t ; & l t ; i t e m & g t ; & l t ; k e y & g t ; & l t ; s t r i n g & g t ; T R P   R e v i e w   F o r m   S e n t   T o   A p p l i c a n t   D a t e & l t ; / s t r i n g & g t ; & l t ; / k e y & g t ; & l t ; v a l u e & g t ; & l t ; i n t & g t ; 2 8 5 & l t ; / i n t & g t ; & l t ; / v a l u e & g t ; & l t ; / i t e m & g t ; & l t ; i t e m & g t ; & l t ; k e y & g t ; & l t ; s t r i n g & g t ; R e i n v e s t e d   E f f i c i e n c i e s & l t ; / s t r i n g & g t ; & l t ; / k e y & g t ; & l t ; v a l u e & g t ; & l t ; i n t & g t ; 1 7 8 & l t ; / i n t & g t ; & l t ; / v a l u e & g t ; & l t ; / i t e m & g t ; & l t ; i t e m & g t ; & l t ; k e y & g t ; & l t ; s t r i n g & g t ; T o t a l   A v a i l a b l e   A l l o c a t i o n & l t ; / s t r i n g & g t ; & l t ; / k e y & g t ; & l t ; v a l u e & g t ; & l t ; i n t & g t ; 1 9 2 & l t ; / i n t & g t ; & l t ; / v a l u e & g t ; & l t ; / i t e m & g t ; & l t ; i t e m & g t ; & l t ; k e y & g t ; & l t ; s t r i n g & g t ; T o t a l   P r o g r a m   S p l i t & l t ; / s t r i n g & g t ; & l t ; / k e y & g t ; & l t ; v a l u e & g t ; & l t ; i n t & g t ; 1 5 2 & l t ; / i n t & g t ; & l t ; / v a l u e & g t ; & l t ; / i t e m & g t ; & l t ; i t e m & g t ; & l t ; k e y & g t ; & l t ; s t r i n g & g t ; M a i n   C o u n t r y   F u n d i n g   R e q u e s t   C o m p o n e n t   I D & l t ; / s t r i n g & g t ; & l t ; / k e y & g t ; & l t ; v a l u e & g t ; & l t ; i n t & g t ; 3 1 8 & l t ; / i n t & g t ; & l t ; / v a l u e & g t ; & l t ; / i t e m & g t ; & l t ; i t e m & g t ; & l t ; k e y & g t ; & l t ; s t r i n g & g t ; R e v i e w   A p p r o a c h   I D & l t ; / s t r i n g & g t ; & l t ; / k e y & g t ; & l t ; v a l u e & g t ; & l t ; i n t & g t ; 1 6 0 & l t ; / i n t & g t ; & l t ; / v a l u e & g t ; & l t ; / i t e m & g t ; & l t ; i t e m & g t ; & l t ; k e y & g t ; & l t ; s t r i n g & g t ; M u l t i - C o u n t r y   C I   A p p l i c a n t   ( e x c l u d e   R A I ) & l t ; / s t r i n g & g t ; & l t ; / k e y & g t ; & l t ; v a l u e & g t ; & l t ; i n t & g t ; 2 8 5 & l t ; / i n t & g t ; & l t ; / v a l u e & g t ; & l t ; / i t e m & g t ; & l t ; i t e m & g t ; & l t ; k e y & g t ; & l t ; s t r i n g & g t ; C o u n t r y   I D & l t ; / s t r i n g & g t ; & l t ; / k e y & g t ; & l t ; v a l u e & g t ; & l t ; i n t & g t ; 1 0 1 & l t ; / i n t & g t ; & l t ; / v a l u e & g t ; & l t ; / i t e m & g t ; & l t ; i t e m & g t ; & l t ; k e y & g t ; & l t ; s t r i n g & g t ; A l l o c a t i o n   c y c l e & l t ; / s t r i n g & g t ; & l t ; / k e y & g t ; & l t ; v a l u e & g t ; & l t ; i n t & g t ; 1 3 2 & l t ; / i n t & g t ; & l t ; / v a l u e & g t ; & l t ; / i t e m & g t ; & l t ; i t e m & g t ; & l t ; k e y & g t ; & l t ; s t r i n g & g t ; C u r r e n c y & l t ; / s t r i n g & g t ; & l t ; / k e y & g t ; & l t ; v a l u e & g t ; & l t ; i n t & g t ; 9 1 & l t ; / i n t & g t ; & l t ; / v a l u e & g t ; & l t ; / i t e m & g t ; & l t ; i t e m & g t ; & l t ; k e y & g t ; & l t ; s t r i n g & g t ; E x c h a n g e   r a t e & l t ; / s t r i n g & g t ; & l t ; / k e y & g t ; & l t ; v a l u e & g t ; & l t ; i n t & g t ; 1 2 2 & l t ; / i n t & g t ; & l t ; / v a l u e & g t ; & l t ; / i t e m & g t ; & l t ; i t e m & g t ; & l t ; k e y & g t ; & l t ; s t r i n g & g t ; T o t a l   A v a i l a b l e   A l l o c a t i o n   U S $ & l t ; / s t r i n g & g t ; & l t ; / k e y & g t ; & l t ; v a l u e & g t ; & l t ; i n t & g t ; 2 1 8 & l t ; / i n t & g t ; & l t ; / v a l u e & g t ; & l t ; / i t e m & g t ; & l t ; i t e m & g t ; & l t ; k e y & g t ; & l t ; s t r i n g & g t ; T o t a l   P r o g r a m   S p l i t   U S $ & l t ; / s t r i n g & g t ; & l t ; / k e y & g t ; & l t ; v a l u e & g t ; & l t ; i n t & g t ; 1 7 8 & l t ; / i n t & g t ; & l t ; / v a l u e & g t ; & l t ; / i t e m & g t ; & l t ; i t e m & g t ; & l t ; k e y & g t ; & l t ; s t r i n g & g t ; R e q u e s t e d   A l l o c a t i o n   Y e a r   1   U S $ & l t ; / s t r i n g & g t ; & l t ; / k e y & g t ; & l t ; v a l u e & g t ; & l t ; i n t & g t ; 2 3 3 & l t ; / i n t & g t ; & l t ; / v a l u e & g t ; & l t ; / i t e m & g t ; & l t ; i t e m & g t ; & l t ; k e y & g t ; & l t ; s t r i n g & g t ; R e q u e s t e d   A l l o c a t i o n   Y e a r   2   U S $ & l t ; / s t r i n g & g t ; & l t ; / k e y & g t ; & l t ; v a l u e & g t ; & l t ; i n t & g t ; 2 3 3 & l t ; / i n t & g t ; & l t ; / v a l u e & g t ; & l t ; / i t e m & g t ; & l t ; i t e m & g t ; & l t ; k e y & g t ; & l t ; s t r i n g & g t ; R e q u e s t e d   A l l o c a t i o n   Y e a r   3   U S $ & l t ; / s t r i n g & g t ; & l t ; / k e y & g t ; & l t ; v a l u e & g t ; & l t ; i n t & g t ; 2 3 3 & l t ; / i n t & g t ; & l t ; / v a l u e & g t ; & l t ; / i t e m & g t ; & l t ; i t e m & g t ; & l t ; k e y & g t ; & l t ; s t r i n g & g t ; R e q u e s t e d   A l l o c a t i o n   T o t a l   U S $ & l t ; / s t r i n g & g t ; & l t ; / k e y & g t ; & l t ; v a l u e & g t ; & l t ; i n t & g t ; 2 2 7 & l t ; / i n t & g t ; & l t ; / v a l u e & g t ; & l t ; / i t e m & g t ; & l t ; i t e m & g t ; & l t ; k e y & g t ; & l t ; s t r i n g & g t ; R e q u e s t e d   M u l t i - C o u n t r y   C I   F u n d s   U S $ & l t ; / s t r i n g & g t ; & l t ; / k e y & g t ; & l t ; v a l u e & g t ; & l t ; i n t & g t ; 2 7 3 & l t ; / i n t & g t ; & l t ; / v a l u e & g t ; & l t ; / i t e m & g t ; & l t ; i t e m & g t ; & l t ; k e y & g t ; & l t ; s t r i n g & g t ; T R P   R e c o m m e n d e d   A l l o c a t i o n   U S $ & l t ; / s t r i n g & g t ; & l t ; / k e y & g t ; & l t ; v a l u e & g t ; & l t ; i n t & g t ; 2 4 7 & l t ; / i n t & g t ; & l t ; / v a l u e & g t ; & l t ; / i t e m & g t ; & l t ; i t e m & g t ; & l t ; k e y & g t ; & l t ; s t r i n g & g t ; T R P   R e c o m m e n d e d   M u l t i - C o u n t r y   C I   F u n d s   U S $ & l t ; / s t r i n g & g t ; & l t ; / k e y & g t ; & l t ; v a l u e & g t ; & l t ; i n t & g t ; 3 2 6 & l t ; / i n t & g t ; & l t ; / v a l u e & g t ; & l t ; / i t e m & g t ; & l t ; i t e m & g t ; & l t ; k e y & g t ; & l t ; s t r i n g & g t ; R e i n v e s t e d   E f f i c i e n c i e s   U S $ & l t ; / s t r i n g & g t ; & l t ; / k e y & g t ; & l t ; v a l u e & g t ; & l t ; i n t & g t ; 2 0 4 & l t ; / i n t & g t ; & l t ; / v a l u e & g t ; & l t ; / i t e m & g t ; & l t ; i t e m & g t ; & l t ; k e y & g t ; & l t ; s t r i n g & g t ; F i r s t   F R   G A C   d a t e & l t ; / s t r i n g & g t ; & l t ; / k e y & g t ; & l t ; v a l u e & g t ; & l t ; i n t & g t ; 1 4 1 & l t ; / i n t & g t ; & l t ; / v a l u e & g t ; & l t ; / i t e m & g t ; & l t ; i t e m & g t ; & l t ; k e y & g t ; & l t ; s t r i n g & g t ; S e c o n d   F R   G A C   d a t e & l t ; / s t r i n g & g t ; & l t ; / k e y & g t ; & l t ; v a l u e & g t ; & l t ; i n t & g t ; 1 5 9 & l t ; / i n t & g t ; & l t ; / v a l u e & g t ; & l t ; / i t e m & g t ; & l t ; i t e m & g t ; & l t ; k e y & g t ; & l t ; s t r i n g & g t ; F i n a l   G A C   d a t e   f o r   u s e & l t ; / s t r i n g & g t ; & l t ; / k e y & g t ; & l t ; v a l u e & g t ; & l t ; i n t & g t ; 1 7 2 & l t ; / i n t & g t ; & l t ; / v a l u e & g t ; & l t ; / i t e m & g t ; & l t ; i t e m & g t ; & l t ; k e y & g t ; & l t ; s t r i n g & g t ; F i r s t   F R   B o a r d   a p p r o v a l   d a t e & l t ; / s t r i n g & g t ; & l t ; / k e y & g t ; & l t ; v a l u e & g t ; & l t ; i n t & g t ; 2 0 8 & l t ; / i n t & g t ; & l t ; / v a l u e & g t ; & l t ; / i t e m & g t ; & l t ; i t e m & g t ; & l t ; k e y & g t ; & l t ; s t r i n g & g t ; S e c o n d   F R   B o a r d   a p p r o v a l   d a t e & l t ; / s t r i n g & g t ; & l t ; / k e y & g t ; & l t ; v a l u e & g t ; & l t ; i n t & g t ; 2 2 6 & l t ; / i n t & g t ; & l t ; / v a l u e & g t ; & l t ; / i t e m & g t ; & l t ; i t e m & g t ; & l t ; k e y & g t ; & l t ; s t r i n g & g t ; F i n a l   B o a r d   a p p r o v a l   d a t e   f o r   u s e & l t ; / s t r i n g & g t ; & l t ; / k e y & g t ; & l t ; v a l u e & g t ; & l t ; i n t & g t ; 2 3 9 & l t ; / i n t & g t ; & l t ; / v a l u e & g t ; & l t ; / i t e m & g t ; & l t ; i t e m & g t ; & l t ; k e y & g t ; & l t ; s t r i n g & g t ; C y c l e _ W i n d o w & l t ; / s t r i n g & g t ; & l t ; / k e y & g t ; & l t ; v a l u e & g t ; & l t ; i n t & g t ; 1 2 8 & l t ; / i n t & g t ; & l t ; / v a l u e & g t ; & l t ; / i t e m & g t ; & l t ; i t e m & g t ; & l t ; k e y & g t ; & l t ; s t r i n g & g t ; T R P   S u b m i s s i o n   d a t e & l t ; / s t r i n g & g t ; & l t ; / k e y & g t ; & l t ; v a l u e & g t ; & l t ; i n t & g t ; 1 6 4 & l t ; / i n t & g t ; & l t ; / v a l u e & g t ; & l t ; / i t e m & g t ; & l t ; i t e m & g t ; & l t ; k e y & g t ; & l t ; s t r i n g & g t ; D i f f   b / w   s u b m i s s i o n   a n d   B o a r d   a p p r o v a l   ( m o n t h s ) & l t ; / s t r i n g & g t ; & l t ; / k e y & g t ; & l t ; v a l u e & g t ; & l t ; i n t & g t ; 3 4 1 & l t ; / i n t & g t ; & l t ; / v a l u e & g t ; & l t ; / i t e m & g t ; & l t ; / C o l u m n W i d t h s & g t ; & l t ; C o l u m n D i s p l a y I n d e x & g t ; & l t ; i t e m & g t ; & l t ; k e y & g t ; & l t ; s t r i n g & g t ; B U D   F u n d i n g   R e q u e s t   I D & l t ; / s t r i n g & g t ; & l t ; / k e y & g t ; & l t ; v a l u e & g t ; & l t ; i n t & g t ; 0 & l t ; / i n t & g t ; & l t ; / v a l u e & g t ; & l t ; / i t e m & g t ; & l t ; i t e m & g t ; & l t ; k e y & g t ; & l t ; s t r i n g & g t ; C o u n t r y   F u n d i n g   R e q u e s t   C o m p o n e n t   I D 1 & l t ; / s t r i n g & g t ; & l t ; / k e y & g t ; & l t ; v a l u e & g t ; & l t ; i n t & g t ; 1 & l t ; / i n t & g t ; & l t ; / v a l u e & g t ; & l t ; / i t e m & g t ; & l t ; i t e m & g t ; & l t ; k e y & g t ; & l t ; s t r i n g & g t ; C o u n t r y   F u n d i n g   R e q u e s t   C o m p o n e n t   I D 2 & l t ; / s t r i n g & g t ; & l t ; / k e y & g t ; & l t ; v a l u e & g t ; & l t ; i n t & g t ; 2 & l t ; / i n t & g t ; & l t ; / v a l u e & g t ; & l t ; / i t e m & g t ; & l t ; i t e m & g t ; & l t ; k e y & g t ; & l t ; s t r i n g & g t ; C o u n t r y   F u n d i n g   R e q u e s t   C o m p o n e n t   I D 3 & l t ; / s t r i n g & g t ; & l t ; / k e y & g t ; & l t ; v a l u e & g t ; & l t ; i n t & g t ; 3 & l t ; / i n t & g t ; & l t ; / v a l u e & g t ; & l t ; / i t e m & g t ; & l t ; i t e m & g t ; & l t ; k e y & g t ; & l t ; s t r i n g & g t ; C o u n t r y   F u n d i n g   R e q u e s t   C o m p o n e n t   I D 4 & l t ; / s t r i n g & g t ; & l t ; / k e y & g t ; & l t ; v a l u e & g t ; & l t ; i n t & g t ; 4 & l t ; / i n t & g t ; & l t ; / v a l u e & g t ; & l t ; / i t e m & g t ; & l t ; i t e m & g t ; & l t ; k e y & g t ; & l t ; s t r i n g & g t ; G O S   F u n d i n g   R e q u e s t   I D & l t ; / s t r i n g & g t ; & l t ; / k e y & g t ; & l t ; v a l u e & g t ; & l t ; i n t & g t ; 5 & l t ; / i n t & g t ; & l t ; / v a l u e & g t ; & l t ; / i t e m & g t ; & l t ; i t e m & g t ; & l t ; k e y & g t ; & l t ; s t r i n g & g t ; G O S   C o m p o n e n t   N a m e & l t ; / s t r i n g & g t ; & l t ; / k e y & g t ; & l t ; v a l u e & g t ; & l t ; i n t & g t ; 6 & l t ; / i n t & g t ; & l t ; / v a l u e & g t ; & l t ; / i t e m & g t ; & l t ; i t e m & g t ; & l t ; k e y & g t ; & l t ; s t r i n g & g t ; B U D   C o m p o n e n t   N a m e & l t ; / s t r i n g & g t ; & l t ; / k e y & g t ; & l t ; v a l u e & g t ; & l t ; i n t & g t ; 7 & l t ; / i n t & g t ; & l t ; / v a l u e & g t ; & l t ; / i t e m & g t ; & l t ; i t e m & g t ; & l t ; k e y & g t ; & l t ; s t r i n g & g t ; R e v i e w   A p p r o a c h & l t ; / s t r i n g & g t ; & l t ; / k e y & g t ; & l t ; v a l u e & g t ; & l t ; i n t & g t ; 8 & l t ; / i n t & g t ; & l t ; / v a l u e & g t ; & l t ; / i t e m & g t ; & l t ; i t e m & g t ; & l t ; k e y & g t ; & l t ; s t r i n g & g t ; N e w   S u b m i s s i o n / R e s u b m i s s i o n & l t ; / s t r i n g & g t ; & l t ; / k e y & g t ; & l t ; v a l u e & g t ; & l t ; i n t & g t ; 9 & l t ; / i n t & g t ; & l t ; / v a l u e & g t ; & l t ; / i t e m & g t ; & l t ; i t e m & g t ; & l t ; k e y & g t ; & l t ; s t r i n g & g t ; I n i t i a l   S u b m i s s i o n / F i n a l   S u b m i s s i o n & l t ; / s t r i n g & g t ; & l t ; / k e y & g t ; & l t ; v a l u e & g t ; & l t ; i n t & g t ; 1 0 & l t ; / i n t & g t ; & l t ; / v a l u e & g t ; & l t ; / i t e m & g t ; & l t ; i t e m & g t ; & l t ; k e y & g t ; & l t ; s t r i n g & g t ; A s s o c i a t e   S p e c i a l i s t & l t ; / s t r i n g & g t ; & l t ; / k e y & g t ; & l t ; v a l u e & g t ; & l t ; i n t & g t ; 1 1 & l t ; / i n t & g t ; & l t ; / v a l u e & g t ; & l t ; / i t e m & g t ; & l t ; i t e m & g t ; & l t ; k e y & g t ; & l t ; s t r i n g & g t ; A p p l i c a n t   S u p p o r t   A s s i s t a n t & l t ; / s t r i n g & g t ; & l t ; / k e y & g t ; & l t ; v a l u e & g t ; & l t ; i n t & g t ; 1 2 & l t ; / i n t & g t ; & l t ; / v a l u e & g t ; & l t ; / i t e m & g t ; & l t ; i t e m & g t ; & l t ; k e y & g t ; & l t ; s t r i n g & g t ; L a n g u a g e & l t ; / s t r i n g & g t ; & l t ; / k e y & g t ; & l t ; v a l u e & g t ; & l t ; i n t & g t ; 1 3 & l t ; / i n t & g t ; & l t ; / v a l u e & g t ; & l t ; / i t e m & g t ; & l t ; i t e m & g t ; & l t ; k e y & g t ; & l t ; s t r i n g & g t ; T R P   W i n d o w & l t ; / s t r i n g & g t ; & l t ; / k e y & g t ; & l t ; v a l u e & g t ; & l t ; i n t & g t ; 1 4 & l t ; / i n t & g t ; & l t ; / v a l u e & g t ; & l t ; / i t e m & g t ; & l t ; i t e m & g t ; & l t ; k e y & g t ; & l t ; s t r i n g & g t ; A p p l i c a t i o n   S u b m i s s i o n   D a t e & l t ; / s t r i n g & g t ; & l t ; / k e y & g t ; & l t ; v a l u e & g t ; & l t ; i n t & g t ; 1 5 & l t ; / i n t & g t ; & l t ; / v a l u e & g t ; & l t ; / i t e m & g t ; & l t ; i t e m & g t ; & l t ; k e y & g t ; & l t ; s t r i n g & g t ; R e q u e s t e d   A l l o c a t i o n   Y e a r   1 & l t ; / s t r i n g & g t ; & l t ; / k e y & g t ; & l t ; v a l u e & g t ; & l t ; i n t & g t ; 1 6 & l t ; / i n t & g t ; & l t ; / v a l u e & g t ; & l t ; / i t e m & g t ; & l t ; i t e m & g t ; & l t ; k e y & g t ; & l t ; s t r i n g & g t ; R e q u e s t e d   A l l o c a t i o n   Y e a r   2 & l t ; / s t r i n g & g t ; & l t ; / k e y & g t ; & l t ; v a l u e & g t ; & l t ; i n t & g t ; 1 7 & l t ; / i n t & g t ; & l t ; / v a l u e & g t ; & l t ; / i t e m & g t ; & l t ; i t e m & g t ; & l t ; k e y & g t ; & l t ; s t r i n g & g t ; R e q u e s t e d   A l l o c a t i o n   Y e a r   3 & l t ; / s t r i n g & g t ; & l t ; / k e y & g t ; & l t ; v a l u e & g t ; & l t ; i n t & g t ; 1 8 & l t ; / i n t & g t ; & l t ; / v a l u e & g t ; & l t ; / i t e m & g t ; & l t ; i t e m & g t ; & l t ; k e y & g t ; & l t ; s t r i n g & g t ; R e q u e s t e d   A l l o c a t i o n   T o t a l & l t ; / s t r i n g & g t ; & l t ; / k e y & g t ; & l t ; v a l u e & g t ; & l t ; i n t & g t ; 1 9 & l t ; / i n t & g t ; & l t ; / v a l u e & g t ; & l t ; / i t e m & g t ; & l t ; i t e m & g t ; & l t ; k e y & g t ; & l t ; s t r i n g & g t ; R e q u e s t e d   M u l t i - C o u n t r y   C I   F u n d s & l t ; / s t r i n g & g t ; & l t ; / k e y & g t ; & l t ; v a l u e & g t ; & l t ; i n t & g t ; 2 0 & l t ; / i n t & g t ; & l t ; / v a l u e & g t ; & l t ; / i t e m & g t ; & l t ; i t e m & g t ; & l t ; k e y & g t ; & l t ; s t r i n g & g t ; P r i n c i p a l   R e c i p i e n t   1 & l t ; / s t r i n g & g t ; & l t ; / k e y & g t ; & l t ; v a l u e & g t ; & l t ; i n t & g t ; 2 1 & l t ; / i n t & g t ; & l t ; / v a l u e & g t ; & l t ; / i t e m & g t ; & l t ; i t e m & g t ; & l t ; k e y & g t ; & l t ; s t r i n g & g t ; P r i n c i p a l   R e c i p i e n t   2 & l t ; / s t r i n g & g t ; & l t ; / k e y & g t ; & l t ; v a l u e & g t ; & l t ; i n t & g t ; 2 2 & l t ; / i n t & g t ; & l t ; / v a l u e & g t ; & l t ; / i t e m & g t ; & l t ; i t e m & g t ; & l t ; k e y & g t ; & l t ; s t r i n g & g t ; P r i n c i p a l   R e c i p i e n t   3 & l t ; / s t r i n g & g t ; & l t ; / k e y & g t ; & l t ; v a l u e & g t ; & l t ; i n t & g t ; 2 3 & l t ; / i n t & g t ; & l t ; / v a l u e & g t ; & l t ; / i t e m & g t ; & l t ; i t e m & g t ; & l t ; k e y & g t ; & l t ; s t r i n g & g t ; P r i n c i p a l   R e c i p i e n t   4 & l t ; / s t r i n g & g t ; & l t ; / k e y & g t ; & l t ; v a l u e & g t ; & l t ; i n t & g t ; 2 4 & l t ; / i n t & g t ; & l t ; / v a l u e & g t ; & l t ; / i t e m & g t ; & l t ; i t e m & g t ; & l t ; k e y & g t ; & l t ; s t r i n g & g t ; P r i n c i p a l   R e c i p i e n t   5 & l t ; / s t r i n g & g t ; & l t ; / k e y & g t ; & l t ; v a l u e & g t ; & l t ; i n t & g t ; 2 5 & l t ; / i n t & g t ; & l t ; / v a l u e & g t ; & l t ; / i t e m & g t ; & l t ; i t e m & g t ; & l t ; k e y & g t ; & l t ; s t r i n g & g t ; S c r e e n i n g   T y p e   E R 1 & l t ; / s t r i n g & g t ; & l t ; / k e y & g t ; & l t ; v a l u e & g t ; & l t ; i n t & g t ; 2 6 & l t ; / i n t & g t ; & l t ; / v a l u e & g t ; & l t ; / i t e m & g t ; & l t ; i t e m & g t ; & l t ; k e y & g t ; & l t ; s t r i n g & g t ; M e e t s   E l i g i b i l i t y   R e q u i r e m e n t s   1 a ? & l t ; / s t r i n g & g t ; & l t ; / k e y & g t ; & l t ; v a l u e & g t ; & l t ; i n t & g t ; 2 7 & l t ; / i n t & g t ; & l t ; / v a l u e & g t ; & l t ; / i t e m & g t ; & l t ; i t e m & g t ; & l t ; k e y & g t ; & l t ; s t r i n g & g t ; M e e t s   E l i g i b i l i t y   R e q u i r e m e n t s   1 b ? & l t ; / s t r i n g & g t ; & l t ; / k e y & g t ; & l t ; v a l u e & g t ; & l t ; i n t & g t ; 2 8 & l t ; / i n t & g t ; & l t ; / v a l u e & g t ; & l t ; / i t e m & g t ; & l t ; i t e m & g t ; & l t ; k e y & g t ; & l t ; s t r i n g & g t ; M e e t s   E l i g i b i l i t y   R e q u i r e m e n t s   1 ? & l t ; / s t r i n g & g t ; & l t ; / k e y & g t ; & l t ; v a l u e & g t ; & l t ; i n t & g t ; 2 9 & l t ; / i n t & g t ; & l t ; / v a l u e & g t ; & l t ; / i t e m & g t ; & l t ; i t e m & g t ; & l t ; k e y & g t ; & l t ; s t r i n g & g t ; S c r e e n i n g   T y p e   E R 2 & l t ; / s t r i n g & g t ; & l t ; / k e y & g t ; & l t ; v a l u e & g t ; & l t ; i n t & g t ; 3 0 & l t ; / i n t & g t ; & l t ; / v a l u e & g t ; & l t ; / i t e m & g t ; & l t ; i t e m & g t ; & l t ; k e y & g t ; & l t ; s t r i n g & g t ; M e e t s   E l i g i b i l i t y   R e q u i r e m e n t s   2 ? & l t ; / s t r i n g & g t ; & l t ; / k e y & g t ; & l t ; v a l u e & g t ; & l t ; i n t & g t ; 3 1 & l t ; / i n t & g t ; & l t ; / v a l u e & g t ; & l t ; / i t e m & g t ; & l t ; i t e m & g t ; & l t ; k e y & g t ; & l t ; s t r i n g & g t ; O v e r a l l   C C M   E l i g i b i l i t y   A s s e s s m e n t & l t ; / s t r i n g & g t ; & l t ; / k e y & g t ; & l t ; v a l u e & g t ; & l t ; i n t & g t ; 3 2 & l t ; / i n t & g t ; & l t ; / v a l u e & g t ; & l t ; / i t e m & g t ; & l t ; i t e m & g t ; & l t ; k e y & g t ; & l t ; s t r i n g & g t ; T R P   R e v i e w   D a t e & l t ; / s t r i n g & g t ; & l t ; / k e y & g t ; & l t ; v a l u e & g t ; & l t ; i n t & g t ; 3 3 & l t ; / i n t & g t ; & l t ; / v a l u e & g t ; & l t ; / i t e m & g t ; & l t ; i t e m & g t ; & l t ; k e y & g t ; & l t ; s t r i n g & g t ; T R P   R e v i e w   F o r m   S e c r e t a r i a t   F o c a l   P o i n t & l t ; / s t r i n g & g t ; & l t ; / k e y & g t ; & l t ; v a l u e & g t ; & l t ; i n t & g t ; 3 4 & l t ; / i n t & g t ; & l t ; / v a l u e & g t ; & l t ; / i t e m & g t ; & l t ; i t e m & g t ; & l t ; k e y & g t ; & l t ; s t r i n g & g t ; T R P   R e v i e w   O u t c o m e & l t ; / s t r i n g & g t ; & l t ; / k e y & g t ; & l t ; v a l u e & g t ; & l t ; i n t & g t ; 3 5 & l t ; / i n t & g t ; & l t ; / v a l u e & g t ; & l t ; / i t e m & g t ; & l t ; i t e m & g t ; & l t ; k e y & g t ; & l t ; s t r i n g & g t ; T R P   R e c o m m e n d e d   A l l o c a t i o n & l t ; / s t r i n g & g t ; & l t ; / k e y & g t ; & l t ; v a l u e & g t ; & l t ; i n t & g t ; 3 6 & l t ; / i n t & g t ; & l t ; / v a l u e & g t ; & l t ; / i t e m & g t ; & l t ; i t e m & g t ; & l t ; k e y & g t ; & l t ; s t r i n g & g t ; T R P   R e c o m m e n d e d   M u l t i - C o u n t r y   C I   F u n d s & l t ; / s t r i n g & g t ; & l t ; / k e y & g t ; & l t ; v a l u e & g t ; & l t ; i n t & g t ; 3 7 & l t ; / i n t & g t ; & l t ; / v a l u e & g t ; & l t ; / i t e m & g t ; & l t ; i t e m & g t ; & l t ; k e y & g t ; & l t ; s t r i n g & g t ; T R P   C l a r i f i c a t i o n s & l t ; / s t r i n g & g t ; & l t ; / k e y & g t ; & l t ; v a l u e & g t ; & l t ; i n t & g t ; 3 8 & l t ; / i n t & g t ; & l t ; / v a l u e & g t ; & l t ; / i t e m & g t ; & l t ; i t e m & g t ; & l t ; k e y & g t ; & l t ; s t r i n g & g t ; T R P   R e v i e w   F o r m   S e n t   T o   A p p l i c a n t   D a t e & l t ; / s t r i n g & g t ; & l t ; / k e y & g t ; & l t ; v a l u e & g t ; & l t ; i n t & g t ; 3 9 & l t ; / i n t & g t ; & l t ; / v a l u e & g t ; & l t ; / i t e m & g t ; & l t ; i t e m & g t ; & l t ; k e y & g t ; & l t ; s t r i n g & g t ; R e i n v e s t e d   E f f i c i e n c i e s & l t ; / s t r i n g & g t ; & l t ; / k e y & g t ; & l t ; v a l u e & g t ; & l t ; i n t & g t ; 4 0 & l t ; / i n t & g t ; & l t ; / v a l u e & g t ; & l t ; / i t e m & g t ; & l t ; i t e m & g t ; & l t ; k e y & g t ; & l t ; s t r i n g & g t ; T o t a l   A v a i l a b l e   A l l o c a t i o n & l t ; / s t r i n g & g t ; & l t ; / k e y & g t ; & l t ; v a l u e & g t ; & l t ; i n t & g t ; 4 1 & l t ; / i n t & g t ; & l t ; / v a l u e & g t ; & l t ; / i t e m & g t ; & l t ; i t e m & g t ; & l t ; k e y & g t ; & l t ; s t r i n g & g t ; T o t a l   P r o g r a m   S p l i t & l t ; / s t r i n g & g t ; & l t ; / k e y & g t ; & l t ; v a l u e & g t ; & l t ; i n t & g t ; 4 2 & l t ; / i n t & g t ; & l t ; / v a l u e & g t ; & l t ; / i t e m & g t ; & l t ; i t e m & g t ; & l t ; k e y & g t ; & l t ; s t r i n g & g t ; M a i n   C o u n t r y   F u n d i n g   R e q u e s t   C o m p o n e n t   I D & l t ; / s t r i n g & g t ; & l t ; / k e y & g t ; & l t ; v a l u e & g t ; & l t ; i n t & g t ; 4 3 & l t ; / i n t & g t ; & l t ; / v a l u e & g t ; & l t ; / i t e m & g t ; & l t ; i t e m & g t ; & l t ; k e y & g t ; & l t ; s t r i n g & g t ; R e v i e w   A p p r o a c h   I D & l t ; / s t r i n g & g t ; & l t ; / k e y & g t ; & l t ; v a l u e & g t ; & l t ; i n t & g t ; 4 4 & l t ; / i n t & g t ; & l t ; / v a l u e & g t ; & l t ; / i t e m & g t ; & l t ; i t e m & g t ; & l t ; k e y & g t ; & l t ; s t r i n g & g t ; M u l t i - C o u n t r y   C I   A p p l i c a n t   ( e x c l u d e   R A I ) & l t ; / s t r i n g & g t ; & l t ; / k e y & g t ; & l t ; v a l u e & g t ; & l t ; i n t & g t ; 4 5 & l t ; / i n t & g t ; & l t ; / v a l u e & g t ; & l t ; / i t e m & g t ; & l t ; i t e m & g t ; & l t ; k e y & g t ; & l t ; s t r i n g & g t ; C o u n t r y   I D & l t ; / s t r i n g & g t ; & l t ; / k e y & g t ; & l t ; v a l u e & g t ; & l t ; i n t & g t ; 4 6 & l t ; / i n t & g t ; & l t ; / v a l u e & g t ; & l t ; / i t e m & g t ; & l t ; i t e m & g t ; & l t ; k e y & g t ; & l t ; s t r i n g & g t ; A l l o c a t i o n   c y c l e & l t ; / s t r i n g & g t ; & l t ; / k e y & g t ; & l t ; v a l u e & g t ; & l t ; i n t & g t ; 4 7 & l t ; / i n t & g t ; & l t ; / v a l u e & g t ; & l t ; / i t e m & g t ; & l t ; i t e m & g t ; & l t ; k e y & g t ; & l t ; s t r i n g & g t ; C u r r e n c y & l t ; / s t r i n g & g t ; & l t ; / k e y & g t ; & l t ; v a l u e & g t ; & l t ; i n t & g t ; 4 8 & l t ; / i n t & g t ; & l t ; / v a l u e & g t ; & l t ; / i t e m & g t ; & l t ; i t e m & g t ; & l t ; k e y & g t ; & l t ; s t r i n g & g t ; E x c h a n g e   r a t e & l t ; / s t r i n g & g t ; & l t ; / k e y & g t ; & l t ; v a l u e & g t ; & l t ; i n t & g t ; 4 9 & l t ; / i n t & g t ; & l t ; / v a l u e & g t ; & l t ; / i t e m & g t ; & l t ; i t e m & g t ; & l t ; k e y & g t ; & l t ; s t r i n g & g t ; T o t a l   A v a i l a b l e   A l l o c a t i o n   U S $ & l t ; / s t r i n g & g t ; & l t ; / k e y & g t ; & l t ; v a l u e & g t ; & l t ; i n t & g t ; 5 0 & l t ; / i n t & g t ; & l t ; / v a l u e & g t ; & l t ; / i t e m & g t ; & l t ; i t e m & g t ; & l t ; k e y & g t ; & l t ; s t r i n g & g t ; T o t a l   P r o g r a m   S p l i t   U S $ & l t ; / s t r i n g & g t ; & l t ; / k e y & g t ; & l t ; v a l u e & g t ; & l t ; i n t & g t ; 5 1 & l t ; / i n t & g t ; & l t ; / v a l u e & g t ; & l t ; / i t e m & g t ; & l t ; i t e m & g t ; & l t ; k e y & g t ; & l t ; s t r i n g & g t ; R e q u e s t e d   A l l o c a t i o n   Y e a r   1   U S $ & l t ; / s t r i n g & g t ; & l t ; / k e y & g t ; & l t ; v a l u e & g t ; & l t ; i n t & g t ; 5 2 & l t ; / i n t & g t ; & l t ; / v a l u e & g t ; & l t ; / i t e m & g t ; & l t ; i t e m & g t ; & l t ; k e y & g t ; & l t ; s t r i n g & g t ; R e q u e s t e d   A l l o c a t i o n   Y e a r   2   U S $ & l t ; / s t r i n g & g t ; & l t ; / k e y & g t ; & l t ; v a l u e & g t ; & l t ; i n t & g t ; 5 3 & l t ; / i n t & g t ; & l t ; / v a l u e & g t ; & l t ; / i t e m & g t ; & l t ; i t e m & g t ; & l t ; k e y & g t ; & l t ; s t r i n g & g t ; R e q u e s t e d   A l l o c a t i o n   Y e a r   3   U S $ & l t ; / s t r i n g & g t ; & l t ; / k e y & g t ; & l t ; v a l u e & g t ; & l t ; i n t & g t ; 5 4 & l t ; / i n t & g t ; & l t ; / v a l u e & g t ; & l t ; / i t e m & g t ; & l t ; i t e m & g t ; & l t ; k e y & g t ; & l t ; s t r i n g & g t ; R e q u e s t e d   A l l o c a t i o n   T o t a l   U S $ & l t ; / s t r i n g & g t ; & l t ; / k e y & g t ; & l t ; v a l u e & g t ; & l t ; i n t & g t ; 5 5 & l t ; / i n t & g t ; & l t ; / v a l u e & g t ; & l t ; / i t e m & g t ; & l t ; i t e m & g t ; & l t ; k e y & g t ; & l t ; s t r i n g & g t ; R e q u e s t e d   M u l t i - C o u n t r y   C I   F u n d s   U S $ & l t ; / s t r i n g & g t ; & l t ; / k e y & g t ; & l t ; v a l u e & g t ; & l t ; i n t & g t ; 5 6 & l t ; / i n t & g t ; & l t ; / v a l u e & g t ; & l t ; / i t e m & g t ; & l t ; i t e m & g t ; & l t ; k e y & g t ; & l t ; s t r i n g & g t ; T R P   R e c o m m e n d e d   A l l o c a t i o n   U S $ & l t ; / s t r i n g & g t ; & l t ; / k e y & g t ; & l t ; v a l u e & g t ; & l t ; i n t & g t ; 5 7 & l t ; / i n t & g t ; & l t ; / v a l u e & g t ; & l t ; / i t e m & g t ; & l t ; i t e m & g t ; & l t ; k e y & g t ; & l t ; s t r i n g & g t ; T R P   R e c o m m e n d e d   M u l t i - C o u n t r y   C I   F u n d s   U S $ & l t ; / s t r i n g & g t ; & l t ; / k e y & g t ; & l t ; v a l u e & g t ; & l t ; i n t & g t ; 5 8 & l t ; / i n t & g t ; & l t ; / v a l u e & g t ; & l t ; / i t e m & g t ; & l t ; i t e m & g t ; & l t ; k e y & g t ; & l t ; s t r i n g & g t ; R e i n v e s t e d   E f f i c i e n c i e s   U S $ & l t ; / s t r i n g & g t ; & l t ; / k e y & g t ; & l t ; v a l u e & g t ; & l t ; i n t & g t ; 5 9 & l t ; / i n t & g t ; & l t ; / v a l u e & g t ; & l t ; / i t e m & g t ; & l t ; i t e m & g t ; & l t ; k e y & g t ; & l t ; s t r i n g & g t ; F i r s t   F R   G A C   d a t e & l t ; / s t r i n g & g t ; & l t ; / k e y & g t ; & l t ; v a l u e & g t ; & l t ; i n t & g t ; 6 0 & l t ; / i n t & g t ; & l t ; / v a l u e & g t ; & l t ; / i t e m & g t ; & l t ; i t e m & g t ; & l t ; k e y & g t ; & l t ; s t r i n g & g t ; S e c o n d   F R   G A C   d a t e & l t ; / s t r i n g & g t ; & l t ; / k e y & g t ; & l t ; v a l u e & g t ; & l t ; i n t & g t ; 6 1 & l t ; / i n t & g t ; & l t ; / v a l u e & g t ; & l t ; / i t e m & g t ; & l t ; i t e m & g t ; & l t ; k e y & g t ; & l t ; s t r i n g & g t ; F i n a l   G A C   d a t e   f o r   u s e & l t ; / s t r i n g & g t ; & l t ; / k e y & g t ; & l t ; v a l u e & g t ; & l t ; i n t & g t ; 6 2 & l t ; / i n t & g t ; & l t ; / v a l u e & g t ; & l t ; / i t e m & g t ; & l t ; i t e m & g t ; & l t ; k e y & g t ; & l t ; s t r i n g & g t ; F i r s t   F R   B o a r d   a p p r o v a l   d a t e & l t ; / s t r i n g & g t ; & l t ; / k e y & g t ; & l t ; v a l u e & g t ; & l t ; i n t & g t ; 6 3 & l t ; / i n t & g t ; & l t ; / v a l u e & g t ; & l t ; / i t e m & g t ; & l t ; i t e m & g t ; & l t ; k e y & g t ; & l t ; s t r i n g & g t ; S e c o n d   F R   B o a r d   a p p r o v a l   d a t e & l t ; / s t r i n g & g t ; & l t ; / k e y & g t ; & l t ; v a l u e & g t ; & l t ; i n t & g t ; 6 4 & l t ; / i n t & g t ; & l t ; / v a l u e & g t ; & l t ; / i t e m & g t ; & l t ; i t e m & g t ; & l t ; k e y & g t ; & l t ; s t r i n g & g t ; F i n a l   B o a r d   a p p r o v a l   d a t e   f o r   u s e & l t ; / s t r i n g & g t ; & l t ; / k e y & g t ; & l t ; v a l u e & g t ; & l t ; i n t & g t ; 6 5 & l t ; / i n t & g t ; & l t ; / v a l u e & g t ; & l t ; / i t e m & g t ; & l t ; i t e m & g t ; & l t ; k e y & g t ; & l t ; s t r i n g & g t ; C y c l e _ W i n d o w & l t ; / s t r i n g & g t ; & l t ; / k e y & g t ; & l t ; v a l u e & g t ; & l t ; i n t & g t ; 6 6 & l t ; / i n t & g t ; & l t ; / v a l u e & g t ; & l t ; / i t e m & g t ; & l t ; i t e m & g t ; & l t ; k e y & g t ; & l t ; s t r i n g & g t ; T R P   S u b m i s s i o n   d a t e & l t ; / s t r i n g & g t ; & l t ; / k e y & g t ; & l t ; v a l u e & g t ; & l t ; i n t & g t ; 6 7 & l t ; / i n t & g t ; & l t ; / v a l u e & g t ; & l t ; / i t e m & g t ; & l t ; i t e m & g t ; & l t ; k e y & g t ; & l t ; s t r i n g & g t ; D i f f   b / w   s u b m i s s i o n   a n d   B o a r d   a p p r o v a l   ( m o n t h s ) & l t ; / s t r i n g & g t ; & l t ; / k e y & g t ; & l t ; v a l u e & g t ; & l t ; i n t & g t ; 6 8 & 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62859162FE6C34FB010518A2CC80807" ma:contentTypeVersion="9" ma:contentTypeDescription=" Working Document (0 years retention period)" ma:contentTypeScope="" ma:versionID="ddb9d4ae0eb254b370d6aaac09a1c610">
  <xsd:schema xmlns:xsd="http://www.w3.org/2001/XMLSchema" xmlns:xs="http://www.w3.org/2001/XMLSchema" xmlns:p="http://schemas.microsoft.com/office/2006/metadata/properties" xmlns:ns2="a03ac030-8fc0-429e-a59d-aec15056182b" xmlns:ns3="949f8a98-e230-46a7-aef7-08d5f2e0254f" targetNamespace="http://schemas.microsoft.com/office/2006/metadata/properties" ma:root="true" ma:fieldsID="22bde3838d6984395503e410b06b6231" ns2:_="" ns3:_="">
    <xsd:import namespace="a03ac030-8fc0-429e-a59d-aec15056182b"/>
    <xsd:import namespace="949f8a98-e230-46a7-aef7-08d5f2e0254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9f8a98-e230-46a7-aef7-08d5f2e025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4 9 c 2 5 7 b a - 3 0 9 e - 4 5 1 4 - 9 4 4 6 - b 0 2 8 a 7 7 1 a e c 7 " > < C u s t o m C o n t e n t > < ! [ C D A T A [ < ? x m l   v e r s i o n = " 1 . 0 "   e n c o d i n g = " u t f - 1 6 " ? > < S e t t i n g s > < C a l c u l a t e d F i e l d s > < i t e m > < M e a s u r e N a m e > G A C   A p p r o v e d < / M e a s u r e N a m e > < D i s p l a y N a m e > G A C   A p p r o v e d < / D i s p l a y N a m e > < V i s i b l e > F a l s e < / V i s i b l e > < / i t e m > < i t e m > < M e a s u r e N a m e > B o a r d   A p p r o v e d < / M e a s u r e N a m e > < D i s p l a y N a m e > B o a r d   A p p r o v e d < / D i s p l a y N a m e > < V i s i b l e > F a l s e < / V i s i b l e > < / i t e m > < i t e m > < M e a s u r e N a m e > A v e r a g e   D u r a t i o n < / M e a s u r e N a m e > < D i s p l a y N a m e > A v e r a g e   D u r a t i o n < / D i s p l a y N a m e > < V i s i b l e > F a l s e < / V i s i b l e > < / i t e m > < / C a l c u l a t e d F i e l d s > < H S l i c e r s S h a p e > 0 ; 0 ; 0 ; 0 < / H S l i c e r s S h a p e > < V S l i c e r s S h a p e > 0 ; 0 ; 0 ; 0 < / V S l i c e r s S h a p e > < S l i c e r S h e e t N a m e > F u n d i n g   R e q u e s t   T r a c k e r < / S l i c e r S h e e t N a m e > < S A H o s t H a s h > 4 7 3 4 4 8 8 8 2 < / S A H o s t H a s h > < G e m i n i F i e l d L i s t V i s i b l e > T r u e < / G e m i n i F i e l d L i s t V i s i b l e > < / S e t t i n g s > ] ] > < / 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6 e b 7 5 a c 7 - 6 8 1 4 - 4 0 6 4 - 8 9 7 8 - 4 e 1 8 0 8 5 a 4 2 2 2 " > < C u s t o m C o n t e n t > < ! [ C D A T A [ < ? x m l   v e r s i o n = " 1 . 0 "   e n c o d i n g = " u t f - 1 6 " ? > < S e t t i n g s > < H S l i c e r s S h a p e > 0 ; 0 ; 0 ; 0 < / H S l i c e r s S h a p e > < V S l i c e r s S h a p e > 0 ; 0 ; 0 ; 0 < / V S l i c e r s S h a p e > < S l i c e r S h e e t N a m e > S h e e t 1 < / S l i c e r S h e e t N a m e > < S A H o s t H a s h > 1 5 4 1 9 1 3 1 2 5 < / S A H o s t H a s h > < G e m i n i F i e l d L i s t V i s i b l e > T r u e < / G e m i n i F i e l d L i s t V i s i b l e > < / S e t t i n g s > ] ] > < / C u s t o m C o n t e n t > < / G e m i n i > 
</file>

<file path=customXml/item5.xml>��< ? x m l   v e r s i o n = " 1 . 0 "   e n c o d i n g = " U T F - 1 6 " ? > < G e m i n i   x m l n s = " h t t p : / / g e m i n i / p i v o t c u s t o m i z a t i o n / T a b l e X M L _ T a b l e 5 - b 0 0 e 0 7 8 1 - 4 c 6 f - 4 e d a - a 8 2 f - 6 b 7 c c c 9 c 3 2 b c " > < C u s t o m C o n t e n t > < ! [ C D A T A [ < T a b l e W i d g e t G r i d S e r i a l i z a t i o n   x m l n s : x s d = " h t t p : / / w w w . w 3 . o r g / 2 0 0 1 / X M L S c h e m a "   x m l n s : x s i = " h t t p : / / w w w . w 3 . o r g / 2 0 0 1 / X M L S c h e m a - i n s t a n c e " > < C o l u m n S u g g e s t e d T y p e   / > < C o l u m n F o r m a t   / > < C o l u m n A c c u r a c y   / > < C o l u m n C u r r e n c y S y m b o l   / > < C o l u m n P o s i t i v e P a t t e r n   / > < C o l u m n N e g a t i v e P a t t e r n   / > < C o l u m n W i d t h s > < i t e m > < k e y > < s t r i n g > C y c l e _ W i n d o w _ I D < / s t r i n g > < / k e y > < v a l u e > < i n t > 1 4 8 < / i n t > < / v a l u e > < / i t e m > < i t e m > < k e y > < s t r i n g > A l l o c a t i o n   c y c l e < / s t r i n g > < / k e y > < v a l u e > < i n t > 1 3 2 < / i n t > < / v a l u e > < / i t e m > < i t e m > < k e y > < s t r i n g > R e v i e w   W i n d o w < / s t r i n g > < / k e y > < v a l u e > < i n t > 1 3 7 < / i n t > < / v a l u e > < / i t e m > < i t e m > < k e y > < s t r i n g > T R P   S u b m i s s i o n   D a t e < / s t r i n g > < / k e y > < v a l u e > < i n t > 1 6 5 < / i n t > < / v a l u e > < / i t e m > < / C o l u m n W i d t h s > < C o l u m n D i s p l a y I n d e x > < i t e m > < k e y > < s t r i n g > C y c l e _ W i n d o w _ I D < / s t r i n g > < / k e y > < v a l u e > < i n t > 0 < / i n t > < / v a l u e > < / i t e m > < i t e m > < k e y > < s t r i n g > A l l o c a t i o n   c y c l e < / s t r i n g > < / k e y > < v a l u e > < i n t > 1 < / i n t > < / v a l u e > < / i t e m > < i t e m > < k e y > < s t r i n g > R e v i e w   W i n d o w < / s t r i n g > < / k e y > < v a l u e > < i n t > 2 < / i n t > < / v a l u e > < / i t e m > < i t e m > < k e y > < s t r i n g > T R P   S u b m i s s i o n   D a t e < / s t r i n g > < / k e y > < v a l u e > < i n t > 3 < / i n t > < / v a l u e > < / i t e m > < / C o l u m n D i s p l a y I n d e x > < C o l u m n F r o z e n   / > < C o l u m n C h e c k e d   / > < C o l u m n F i l t e r   / > < S e l e c t i o n F i l t e r   / > < F i l t e r P a r a m e t e r s   / > < I s S o r t D e s c e n d i n g > f a l s e < / I s S o r t D e s c e n d i n g > < / T a b l e W i d g e t G r i d S e r i a l i z a t i o n > ] ] > < / C u s t o m C o n t e n t > < / G e m i n i > 
</file>

<file path=customXml/item6.xml>��< ? x m l   v e r s i o n = " 1 . 0 "   e n c o d i n g = " u t f - 1 6 " ? > < D a t a M a s h u p   s q m i d = " 8 a 3 b 0 c 1 6 - d 2 d 1 - 4 9 f d - b a 7 e - 7 4 0 3 f 7 9 8 b 6 c 0 "   x m l n s = " h t t p : / / s c h e m a s . m i c r o s o f t . c o m / D a t a M a s h u p " > A A A A A B s D A A B Q S w M E F A A C A A g A E o O X T P f X F 6 S r A A A A + g A A A B I A H A B D b 2 5 m a W c v U G F j a 2 F n Z S 5 4 b W w g o h g A K K A U A A A A A A A A A A A A A A A A A A A A A A A A A A A A h Y 9 N D o I w F I S v Q r r n F c q P S B 4 l x q 0 k J k b j t o E K j V A M F O F u L j y S V 9 B E M e 7 c z X z 5 F j O P 2 x 3 T q a m t q + x 6 1 e q E u O A Q S + q 8 L Z Q u E z K Y k x 2 R l O N W 5 G d R S u s l 6 z 6 e + i I h l T G X m N J x H G H 0 o O 1 K y h z H p c d s s 8 s r 2 Q j y l d V / 2 V a 6 N 0 L n k n A 8 v M d w B r 4 P f r g I g E U u 0 h l j p v S c X Q j A Y 8 s Q H K Q / G N d D b Y Z O c q n t 1 R 7 p X J F + f v A n U E s D B B Q A A g A I A B K D l 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g 5 d M K I p H u A 4 A A A A R A A A A E w A c A E Z v c m 1 1 b G F z L 1 N l Y 3 R p b 2 4 x L m 0 g o h g A K K A U A A A A A A A A A A A A A A A A A A A A A A A A A A A A K 0 5 N L s n M z 1 M I h t C G 1 g B Q S w E C L Q A U A A I A C A A S g 5 d M 9 9 c X p K s A A A D 6 A A A A E g A A A A A A A A A A A A A A A A A A A A A A Q 2 9 u Z m l n L 1 B h Y 2 t h Z 2 U u e G 1 s U E s B A i 0 A F A A C A A g A E o O X T A / K 6 a u k A A A A 6 Q A A A B M A A A A A A A A A A A A A A A A A 9 w A A A F t D b 2 5 0 Z W 5 0 X 1 R 5 c G V z X S 5 4 b W x Q S w E C L Q A U A A I A C A A S g 5 d M K I p H u A 4 A A A A R A A A A E w A A A A A A A A A A A A A A A A D o A Q A A R m 9 y b X V s Y X M v U 2 V j d G l v b j E u b V B L B Q Y A A A A A A w A D A M I A A A B D 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T O l e p b w t E i C Y / 0 g E X S o r w A A A A A C A A A A A A A D Z g A A w A A A A B A A A A A H i U d 7 1 6 z U D 2 c R + u r + E y t c A A A A A A S A A A C g A A A A E A A A A B 9 Z H c R U R / W b E u H 9 6 q 8 e R N x Q A A A A s V i n 1 g F U n R D j W h 0 k Y u 6 9 W 8 T + r F A s / V v u i T Y p R v L R E C s N i R O 8 N P m V T 0 I p O 0 R D B d x 0 l Q m 9 6 p N z 4 u h 6 p N / v M q k r D r v / M 4 z J M F q f i Z 5 i + N H a e 6 0 U A A A A l 2 V C z l 2 G 9 Q v b i G d H k f w z r x G g J E Q = < / D a t a M a s h u p > 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8.xml>��< ? x m l   v e r s i o n = " 1 . 0 "   e n c o d i n g = " U T F - 1 6 " ? > < G e m i n i   x m l n s = " h t t p : / / g e m i n i / p i v o t c u s t o m i z a t i o n / L i n k e d T a b l e s " > < C u s t o m C o n t e n t > < ! [ C D A T A [ < L i n k e d T a b l e s   x m l n s : x s d = " h t t p : / / w w w . w 3 . o r g / 2 0 0 1 / X M L S c h e m a "   x m l n s : x s i = " h t t p : / / w w w . w 3 . o r g / 2 0 0 1 / X M L S c h e m a - i n s t a n c e " > < L i n k e d T a b l e L i s t > < L i n k e d T a b l e I n f o > < E x c e l T a b l e N a m e > C o u n t r i e s < / E x c e l T a b l e N a m e > < G e m i n i T a b l e I d > C o u n t r i e s - 4 7 3 8 1 2 2 e - a 6 d b - 4 f 9 b - 8 2 9 8 - 2 6 3 9 4 a d a 5 7 1 c < / G e m i n i T a b l e I d > < L i n k e d C o l u m n L i s t   / > < U p d a t e N e e d e d > f a l s e < / U p d a t e N e e d e d > < R o w C o u n t > 0 < / R o w C o u n t > < / L i n k e d T a b l e I n f o > < L i n k e d T a b l e I n f o > < E x c e l T a b l e N a m e > C y c l e _ M a s t e r < / E x c e l T a b l e N a m e > < G e m i n i T a b l e I d > C y c l e _ M a s t e r - 6 f 7 0 8 2 f c - d 7 5 7 - 4 8 7 8 - b 3 9 c - 3 a 4 e 0 0 a c 1 0 0 a < / G e m i n i T a b l e I d > < L i n k e d C o l u m n L i s t   / > < U p d a t e N e e d e d > f a l s e < / U p d a t e N e e d e d > < R o w C o u n t > 0 < / R o w C o u n t > < / L i n k e d T a b l e I n f o > < L i n k e d T a b l e I n f o > < E x c e l T a b l e N a m e > F R _ t r a c k e r _ t a b l e < / E x c e l T a b l e N a m e > < G e m i n i T a b l e I d > T a b l e 6 - 8 c 5 0 8 8 b 6 - 8 4 7 4 - 4 3 9 4 - a 4 f 3 - f c f f 5 4 9 6 2 9 7 9 < / G e m i n i T a b l e I d > < L i n k e d C o l u m n L i s t   / > < U p d a t e N e e d e d > t r u e < / U p d a t e N e e d e d > < R o w C o u n t > 0 < / R o w C o u n t > < / L i n k e d T a b l e I n f o > < L i n k e d T a b l e I n f o > < E x c e l T a b l e N a m e > C o m p o n e n t _ m a s t e r < / E x c e l T a b l e N a m e > < G e m i n i T a b l e I d > C o m p o n e n t _ m a s t e r - 2 f a c 1 7 c 4 - 9 3 7 a - 4 6 9 6 - b 9 1 8 - c f 4 1 0 6 c 4 4 b 4 3 < / G e m i n i T a b l e I d > < L i n k e d C o l u m n L i s t   / > < U p d a t e N e e d e d > f a l s e < / U p d a t e N e e d e d > < R o w C o u n t > 0 < / R o w C o u n t > < / L i n k e d T a b l e I n f o > < / L i n k e d T a b l e L i s t > < / L i n k e d T a b l e s > ] ] > < / C u s t o m C o n t e n t > < / G e m i n i > 
</file>

<file path=customXml/item9.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3NAZ7T4E3CZ3-1678861388-13286</_dlc_DocId>
    <_dlc_DocIdUrl xmlns="a03ac030-8fc0-429e-a59d-aec15056182b">
      <Url>https://tgf.sharepoint.com/sites/TSA2F1/A2FT/_layouts/15/DocIdRedir.aspx?ID=3NAZ7T4E3CZ3-1678861388-13286</Url>
      <Description>3NAZ7T4E3CZ3-1678861388-13286</Description>
    </_dlc_DocIdUrl>
  </documentManagement>
</p:properties>
</file>

<file path=customXml/itemProps1.xml><?xml version="1.0" encoding="utf-8"?>
<ds:datastoreItem xmlns:ds="http://schemas.openxmlformats.org/officeDocument/2006/customXml" ds:itemID="{5732A519-49AA-41C6-9DD1-B9B512F8D1BA}">
  <ds:schemaRefs/>
</ds:datastoreItem>
</file>

<file path=customXml/itemProps10.xml><?xml version="1.0" encoding="utf-8"?>
<ds:datastoreItem xmlns:ds="http://schemas.openxmlformats.org/officeDocument/2006/customXml" ds:itemID="{472B3C07-2D8E-43AB-9F58-E605DF93E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949f8a98-e230-46a7-aef7-08d5f2e02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B784CD-D952-4B57-81E7-1654C7856417}">
  <ds:schemaRefs/>
</ds:datastoreItem>
</file>

<file path=customXml/itemProps3.xml><?xml version="1.0" encoding="utf-8"?>
<ds:datastoreItem xmlns:ds="http://schemas.openxmlformats.org/officeDocument/2006/customXml" ds:itemID="{45B64E4F-0B3C-489E-8FEB-C5A5DADC3CC1}">
  <ds:schemaRefs>
    <ds:schemaRef ds:uri="http://schemas.microsoft.com/sharepoint/v3/contenttype/forms"/>
  </ds:schemaRefs>
</ds:datastoreItem>
</file>

<file path=customXml/itemProps4.xml><?xml version="1.0" encoding="utf-8"?>
<ds:datastoreItem xmlns:ds="http://schemas.openxmlformats.org/officeDocument/2006/customXml" ds:itemID="{0736BC8B-372D-4704-8CEB-F410E90CA13E}">
  <ds:schemaRefs/>
</ds:datastoreItem>
</file>

<file path=customXml/itemProps5.xml><?xml version="1.0" encoding="utf-8"?>
<ds:datastoreItem xmlns:ds="http://schemas.openxmlformats.org/officeDocument/2006/customXml" ds:itemID="{A89581F6-051B-4AF9-A366-4ACBD01275C2}">
  <ds:schemaRefs/>
</ds:datastoreItem>
</file>

<file path=customXml/itemProps6.xml><?xml version="1.0" encoding="utf-8"?>
<ds:datastoreItem xmlns:ds="http://schemas.openxmlformats.org/officeDocument/2006/customXml" ds:itemID="{4D72F041-3ACD-4040-A077-EA4D5AA363A9}">
  <ds:schemaRefs>
    <ds:schemaRef ds:uri="http://schemas.microsoft.com/DataMashup"/>
  </ds:schemaRefs>
</ds:datastoreItem>
</file>

<file path=customXml/itemProps7.xml><?xml version="1.0" encoding="utf-8"?>
<ds:datastoreItem xmlns:ds="http://schemas.openxmlformats.org/officeDocument/2006/customXml" ds:itemID="{FFEFAD9F-2235-42A8-8449-9C343353FECE}">
  <ds:schemaRefs>
    <ds:schemaRef ds:uri="http://schemas.microsoft.com/sharepoint/events"/>
  </ds:schemaRefs>
</ds:datastoreItem>
</file>

<file path=customXml/itemProps8.xml><?xml version="1.0" encoding="utf-8"?>
<ds:datastoreItem xmlns:ds="http://schemas.openxmlformats.org/officeDocument/2006/customXml" ds:itemID="{86247A19-0C21-4448-9F32-54D657081A1B}">
  <ds:schemaRefs/>
</ds:datastoreItem>
</file>

<file path=customXml/itemProps9.xml><?xml version="1.0" encoding="utf-8"?>
<ds:datastoreItem xmlns:ds="http://schemas.openxmlformats.org/officeDocument/2006/customXml" ds:itemID="{0704BF2D-BAA8-4AFF-949F-C5EDCE519417}">
  <ds:schemaRefs>
    <ds:schemaRef ds:uri="http://purl.org/dc/terms/"/>
    <ds:schemaRef ds:uri="http://schemas.openxmlformats.org/package/2006/metadata/core-properties"/>
    <ds:schemaRef ds:uri="949f8a98-e230-46a7-aef7-08d5f2e0254f"/>
    <ds:schemaRef ds:uri="http://schemas.microsoft.com/office/2006/documentManagement/types"/>
    <ds:schemaRef ds:uri="http://schemas.microsoft.com/office/infopath/2007/PartnerControls"/>
    <ds:schemaRef ds:uri="a03ac030-8fc0-429e-a59d-aec15056182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Funding Request Tracker PT</vt:lpstr>
      <vt:lpstr>TRP windows</vt:lpstr>
      <vt:lpstr>Country</vt:lpstr>
      <vt:lpstr>Components Master</vt:lpstr>
      <vt:lpstr>Funding Request Copy values</vt:lpstr>
      <vt:lpstr>'Funding Request Tracker 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2018-04-23T09:30:06Z</cp:lastPrinted>
  <dcterms:created xsi:type="dcterms:W3CDTF">2018-01-04T15:16:07Z</dcterms:created>
  <dcterms:modified xsi:type="dcterms:W3CDTF">2020-01-27T15:58:05Z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0x010100DB1926E75FE6D448A94BA4FC7E9CAC0400E62859162FE6C34FB010518A2CC80807</vt:lpwstr>
  </property>
  <property fmtid="{D5CDD505-2E9C-101B-9397-08002B2CF9AE}" pid="3" name="_dlc_DocIdItemGuid">
    <vt:lpwstr>1920fcd0-d7d1-47e4-9e3d-4edce32bd250</vt:lpwstr>
  </property>
</Properties>
</file>